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ende\Documents\"/>
    </mc:Choice>
  </mc:AlternateContent>
  <xr:revisionPtr revIDLastSave="0" documentId="8_{33396366-5DF6-4774-8391-EDC341147C2F}" xr6:coauthVersionLast="47" xr6:coauthVersionMax="47" xr10:uidLastSave="{00000000-0000-0000-0000-000000000000}"/>
  <bookViews>
    <workbookView xWindow="-108" yWindow="-108" windowWidth="23256" windowHeight="12576" tabRatio="743" xr2:uid="{1C0B965F-F7B6-4B2E-AA52-FAE7141F75F5}"/>
  </bookViews>
  <sheets>
    <sheet name="Gastos Fijos" sheetId="1" r:id="rId1"/>
    <sheet name="Enero" sheetId="18" r:id="rId2"/>
    <sheet name="Febrero" sheetId="47" r:id="rId3"/>
    <sheet name="Marzo" sheetId="48" r:id="rId4"/>
    <sheet name="Abril" sheetId="49" r:id="rId5"/>
    <sheet name="Mayo" sheetId="50" r:id="rId6"/>
    <sheet name="Junio" sheetId="51" r:id="rId7"/>
    <sheet name="Julio" sheetId="52" r:id="rId8"/>
    <sheet name="Agosto" sheetId="53" r:id="rId9"/>
    <sheet name="Septiembre" sheetId="54" r:id="rId10"/>
    <sheet name="Octubre" sheetId="55" r:id="rId11"/>
    <sheet name="Noviembre" sheetId="56" r:id="rId12"/>
    <sheet name="Diciembre" sheetId="57" r:id="rId13"/>
    <sheet name="EJEMPLO GASTOS FIJOS" sheetId="46" r:id="rId14"/>
    <sheet name="EJEMPLO GASTOS MENSUALES" sheetId="45" r:id="rId15"/>
    <sheet name="Categories" sheetId="5" r:id="rId16"/>
  </sheets>
  <definedNames>
    <definedName name="BudgetCategories">Categories!$E$1:$E$8</definedName>
    <definedName name="Categories">Categories!$A$1:$A$6</definedName>
    <definedName name="Currencies">Categories!$H$1:$H$4</definedName>
    <definedName name="GainLoss">Categories!$C$1:$C$2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5" l="1"/>
  <c r="D41" i="45"/>
  <c r="D38" i="45"/>
  <c r="D29" i="45"/>
  <c r="D26" i="45"/>
  <c r="D41" i="57"/>
  <c r="D41" i="56"/>
  <c r="D41" i="55"/>
  <c r="D41" i="54"/>
  <c r="D41" i="53"/>
  <c r="D41" i="52"/>
  <c r="D41" i="51"/>
  <c r="D41" i="50"/>
  <c r="D41" i="49"/>
  <c r="D41" i="48"/>
  <c r="D41" i="47"/>
  <c r="D41" i="18"/>
  <c r="D38" i="57"/>
  <c r="D38" i="56"/>
  <c r="D38" i="55"/>
  <c r="D38" i="54"/>
  <c r="D38" i="53"/>
  <c r="D38" i="52"/>
  <c r="D38" i="51"/>
  <c r="D38" i="50"/>
  <c r="D38" i="49"/>
  <c r="D38" i="48"/>
  <c r="D38" i="47"/>
  <c r="D38" i="18"/>
  <c r="D35" i="18"/>
  <c r="D32" i="57"/>
  <c r="D32" i="56"/>
  <c r="D32" i="55"/>
  <c r="D32" i="54"/>
  <c r="D32" i="52"/>
  <c r="D32" i="51"/>
  <c r="D32" i="50"/>
  <c r="D32" i="49"/>
  <c r="D32" i="48"/>
  <c r="D32" i="47"/>
  <c r="D32" i="18"/>
  <c r="D29" i="57"/>
  <c r="D29" i="56"/>
  <c r="D29" i="55"/>
  <c r="D29" i="54"/>
  <c r="D29" i="52"/>
  <c r="D26" i="52"/>
  <c r="D29" i="51"/>
  <c r="D29" i="50"/>
  <c r="D29" i="49"/>
  <c r="D29" i="48"/>
  <c r="D29" i="47"/>
  <c r="D29" i="18"/>
  <c r="D26" i="57"/>
  <c r="D26" i="56"/>
  <c r="D26" i="55"/>
  <c r="D26" i="54"/>
  <c r="D26" i="53"/>
  <c r="D26" i="51"/>
  <c r="D26" i="50"/>
  <c r="D26" i="49"/>
  <c r="D26" i="48"/>
  <c r="D26" i="47"/>
  <c r="D26" i="18"/>
  <c r="D32" i="53"/>
  <c r="D29" i="53"/>
  <c r="I42" i="57"/>
  <c r="H42" i="57"/>
  <c r="H41" i="57"/>
  <c r="C41" i="57"/>
  <c r="H40" i="57"/>
  <c r="H39" i="57"/>
  <c r="H38" i="57"/>
  <c r="C38" i="57"/>
  <c r="H37" i="57"/>
  <c r="H36" i="57"/>
  <c r="H35" i="57"/>
  <c r="D35" i="57"/>
  <c r="C35" i="57"/>
  <c r="H34" i="57"/>
  <c r="H33" i="57"/>
  <c r="H32" i="57"/>
  <c r="C32" i="57"/>
  <c r="H31" i="57"/>
  <c r="H30" i="57"/>
  <c r="H29" i="57"/>
  <c r="C29" i="57"/>
  <c r="H28" i="57"/>
  <c r="H27" i="57"/>
  <c r="H26" i="57"/>
  <c r="C26" i="57"/>
  <c r="H25" i="57"/>
  <c r="H24" i="57"/>
  <c r="H23" i="57"/>
  <c r="H22" i="57"/>
  <c r="D22" i="57" a="1"/>
  <c r="D22" i="57" s="1"/>
  <c r="C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C10" i="57"/>
  <c r="H9" i="57"/>
  <c r="C9" i="57"/>
  <c r="L8" i="57"/>
  <c r="H8" i="57"/>
  <c r="C8" i="57"/>
  <c r="I42" i="56"/>
  <c r="H42" i="56"/>
  <c r="H41" i="56"/>
  <c r="C41" i="56"/>
  <c r="H40" i="56"/>
  <c r="H39" i="56"/>
  <c r="H38" i="56"/>
  <c r="C38" i="56"/>
  <c r="H37" i="56"/>
  <c r="H36" i="56"/>
  <c r="H35" i="56"/>
  <c r="D35" i="56"/>
  <c r="C35" i="56"/>
  <c r="H34" i="56"/>
  <c r="H33" i="56"/>
  <c r="H32" i="56"/>
  <c r="C32" i="56"/>
  <c r="H31" i="56"/>
  <c r="H30" i="56"/>
  <c r="H29" i="56"/>
  <c r="C29" i="56"/>
  <c r="H28" i="56"/>
  <c r="H27" i="56"/>
  <c r="H26" i="56"/>
  <c r="C26" i="56"/>
  <c r="H25" i="56"/>
  <c r="H24" i="56"/>
  <c r="H23" i="56"/>
  <c r="H22" i="56"/>
  <c r="D22" i="56" a="1"/>
  <c r="D22" i="56" s="1"/>
  <c r="C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C10" i="56"/>
  <c r="H9" i="56"/>
  <c r="C9" i="56"/>
  <c r="L8" i="56"/>
  <c r="H8" i="56"/>
  <c r="C8" i="56"/>
  <c r="I42" i="55"/>
  <c r="H42" i="55"/>
  <c r="H41" i="55"/>
  <c r="C41" i="55"/>
  <c r="H40" i="55"/>
  <c r="H39" i="55"/>
  <c r="H38" i="55"/>
  <c r="C38" i="55"/>
  <c r="H37" i="55"/>
  <c r="H36" i="55"/>
  <c r="H35" i="55"/>
  <c r="D35" i="55"/>
  <c r="C35" i="55"/>
  <c r="H34" i="55"/>
  <c r="H33" i="55"/>
  <c r="H32" i="55"/>
  <c r="C32" i="55"/>
  <c r="H31" i="55"/>
  <c r="H30" i="55"/>
  <c r="H29" i="55"/>
  <c r="C29" i="55"/>
  <c r="H28" i="55"/>
  <c r="H27" i="55"/>
  <c r="H26" i="55"/>
  <c r="C26" i="55"/>
  <c r="H25" i="55"/>
  <c r="H24" i="55"/>
  <c r="H23" i="55"/>
  <c r="H22" i="55"/>
  <c r="D22" i="55" a="1"/>
  <c r="D22" i="55" s="1"/>
  <c r="C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C10" i="55"/>
  <c r="H9" i="55"/>
  <c r="C9" i="55"/>
  <c r="L8" i="55"/>
  <c r="H8" i="55"/>
  <c r="C8" i="55"/>
  <c r="I42" i="54"/>
  <c r="H42" i="54"/>
  <c r="H41" i="54"/>
  <c r="C41" i="54"/>
  <c r="H40" i="54"/>
  <c r="H39" i="54"/>
  <c r="H38" i="54"/>
  <c r="C38" i="54"/>
  <c r="H37" i="54"/>
  <c r="H36" i="54"/>
  <c r="H35" i="54"/>
  <c r="D35" i="54"/>
  <c r="C35" i="54"/>
  <c r="H34" i="54"/>
  <c r="H33" i="54"/>
  <c r="H32" i="54"/>
  <c r="C32" i="54"/>
  <c r="H31" i="54"/>
  <c r="H30" i="54"/>
  <c r="H29" i="54"/>
  <c r="C29" i="54"/>
  <c r="H28" i="54"/>
  <c r="H27" i="54"/>
  <c r="H26" i="54"/>
  <c r="C26" i="54"/>
  <c r="H25" i="54"/>
  <c r="H24" i="54"/>
  <c r="H23" i="54"/>
  <c r="H22" i="54"/>
  <c r="D22" i="54" a="1"/>
  <c r="D22" i="54" s="1"/>
  <c r="C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C10" i="54"/>
  <c r="H9" i="54"/>
  <c r="C9" i="54"/>
  <c r="L8" i="54"/>
  <c r="H8" i="54"/>
  <c r="C8" i="54"/>
  <c r="I42" i="53"/>
  <c r="H42" i="53"/>
  <c r="H41" i="53"/>
  <c r="C41" i="53"/>
  <c r="H40" i="53"/>
  <c r="H39" i="53"/>
  <c r="H38" i="53"/>
  <c r="C38" i="53"/>
  <c r="H37" i="53"/>
  <c r="H36" i="53"/>
  <c r="H35" i="53"/>
  <c r="D35" i="53"/>
  <c r="C35" i="53"/>
  <c r="H34" i="53"/>
  <c r="H33" i="53"/>
  <c r="H32" i="53"/>
  <c r="C32" i="53"/>
  <c r="H31" i="53"/>
  <c r="H30" i="53"/>
  <c r="H29" i="53"/>
  <c r="C29" i="53"/>
  <c r="H28" i="53"/>
  <c r="H27" i="53"/>
  <c r="H26" i="53"/>
  <c r="C26" i="53"/>
  <c r="H25" i="53"/>
  <c r="H24" i="53"/>
  <c r="H23" i="53"/>
  <c r="H22" i="53"/>
  <c r="D22" i="53" a="1"/>
  <c r="D22" i="53" s="1"/>
  <c r="C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C10" i="53"/>
  <c r="H9" i="53"/>
  <c r="C9" i="53"/>
  <c r="L8" i="53"/>
  <c r="H8" i="53"/>
  <c r="C8" i="53"/>
  <c r="I42" i="52"/>
  <c r="H42" i="52"/>
  <c r="H41" i="52"/>
  <c r="C41" i="52"/>
  <c r="H40" i="52"/>
  <c r="H39" i="52"/>
  <c r="H38" i="52"/>
  <c r="C38" i="52"/>
  <c r="H37" i="52"/>
  <c r="H36" i="52"/>
  <c r="H35" i="52"/>
  <c r="D35" i="52"/>
  <c r="C35" i="52"/>
  <c r="H34" i="52"/>
  <c r="H33" i="52"/>
  <c r="H32" i="52"/>
  <c r="C32" i="52"/>
  <c r="H31" i="52"/>
  <c r="H30" i="52"/>
  <c r="H29" i="52"/>
  <c r="C29" i="52"/>
  <c r="H28" i="52"/>
  <c r="H27" i="52"/>
  <c r="H26" i="52"/>
  <c r="C26" i="52"/>
  <c r="H25" i="52"/>
  <c r="H24" i="52"/>
  <c r="H23" i="52"/>
  <c r="H22" i="52"/>
  <c r="D22" i="52" a="1"/>
  <c r="D22" i="52" s="1"/>
  <c r="C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C10" i="52"/>
  <c r="H9" i="52"/>
  <c r="C9" i="52"/>
  <c r="L8" i="52"/>
  <c r="H8" i="52"/>
  <c r="C8" i="52"/>
  <c r="I42" i="51"/>
  <c r="H42" i="51"/>
  <c r="H41" i="51"/>
  <c r="C41" i="51"/>
  <c r="H40" i="51"/>
  <c r="H39" i="51"/>
  <c r="H38" i="51"/>
  <c r="C38" i="51"/>
  <c r="H37" i="51"/>
  <c r="H36" i="51"/>
  <c r="H35" i="51"/>
  <c r="D35" i="51"/>
  <c r="C35" i="51"/>
  <c r="H34" i="51"/>
  <c r="H33" i="51"/>
  <c r="H32" i="51"/>
  <c r="C32" i="51"/>
  <c r="H31" i="51"/>
  <c r="H30" i="51"/>
  <c r="H29" i="51"/>
  <c r="C29" i="51"/>
  <c r="H28" i="51"/>
  <c r="H27" i="51"/>
  <c r="H26" i="51"/>
  <c r="C26" i="51"/>
  <c r="H25" i="51"/>
  <c r="H24" i="51"/>
  <c r="H23" i="51"/>
  <c r="H22" i="51"/>
  <c r="D22" i="51" a="1"/>
  <c r="D22" i="51" s="1"/>
  <c r="C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C10" i="51"/>
  <c r="H9" i="51"/>
  <c r="C9" i="51"/>
  <c r="L8" i="51"/>
  <c r="H8" i="51"/>
  <c r="C8" i="51"/>
  <c r="I42" i="50"/>
  <c r="H42" i="50"/>
  <c r="H41" i="50"/>
  <c r="C41" i="50"/>
  <c r="H40" i="50"/>
  <c r="H39" i="50"/>
  <c r="H38" i="50"/>
  <c r="C38" i="50"/>
  <c r="H37" i="50"/>
  <c r="H36" i="50"/>
  <c r="H35" i="50"/>
  <c r="D35" i="50"/>
  <c r="C35" i="50"/>
  <c r="H34" i="50"/>
  <c r="H33" i="50"/>
  <c r="H32" i="50"/>
  <c r="C32" i="50"/>
  <c r="H31" i="50"/>
  <c r="H30" i="50"/>
  <c r="H29" i="50"/>
  <c r="C29" i="50"/>
  <c r="H28" i="50"/>
  <c r="H27" i="50"/>
  <c r="H26" i="50"/>
  <c r="C26" i="50"/>
  <c r="H25" i="50"/>
  <c r="H24" i="50"/>
  <c r="H23" i="50"/>
  <c r="H22" i="50"/>
  <c r="D22" i="50" a="1"/>
  <c r="D22" i="50" s="1"/>
  <c r="C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C10" i="50"/>
  <c r="H9" i="50"/>
  <c r="C9" i="50"/>
  <c r="L8" i="50"/>
  <c r="H8" i="50"/>
  <c r="C8" i="50"/>
  <c r="I42" i="49"/>
  <c r="H42" i="49"/>
  <c r="H41" i="49"/>
  <c r="C41" i="49"/>
  <c r="H40" i="49"/>
  <c r="H39" i="49"/>
  <c r="H38" i="49"/>
  <c r="C38" i="49"/>
  <c r="H37" i="49"/>
  <c r="H36" i="49"/>
  <c r="H35" i="49"/>
  <c r="D35" i="49"/>
  <c r="C35" i="49"/>
  <c r="H34" i="49"/>
  <c r="H33" i="49"/>
  <c r="H32" i="49"/>
  <c r="C32" i="49"/>
  <c r="H31" i="49"/>
  <c r="H30" i="49"/>
  <c r="H29" i="49"/>
  <c r="C29" i="49"/>
  <c r="H28" i="49"/>
  <c r="H27" i="49"/>
  <c r="H26" i="49"/>
  <c r="C26" i="49"/>
  <c r="H25" i="49"/>
  <c r="H24" i="49"/>
  <c r="H23" i="49"/>
  <c r="H22" i="49"/>
  <c r="D22" i="49" a="1"/>
  <c r="D22" i="49" s="1"/>
  <c r="C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C10" i="49"/>
  <c r="H9" i="49"/>
  <c r="C9" i="49"/>
  <c r="L8" i="49"/>
  <c r="H8" i="49"/>
  <c r="C8" i="49"/>
  <c r="I42" i="48"/>
  <c r="H42" i="48"/>
  <c r="H41" i="48"/>
  <c r="C41" i="48"/>
  <c r="H40" i="48"/>
  <c r="H39" i="48"/>
  <c r="H38" i="48"/>
  <c r="C38" i="48"/>
  <c r="H37" i="48"/>
  <c r="H36" i="48"/>
  <c r="H35" i="48"/>
  <c r="D35" i="48"/>
  <c r="C35" i="48"/>
  <c r="H34" i="48"/>
  <c r="H33" i="48"/>
  <c r="H32" i="48"/>
  <c r="C32" i="48"/>
  <c r="H31" i="48"/>
  <c r="H30" i="48"/>
  <c r="H29" i="48"/>
  <c r="C29" i="48"/>
  <c r="H28" i="48"/>
  <c r="H27" i="48"/>
  <c r="H26" i="48"/>
  <c r="C26" i="48"/>
  <c r="H25" i="48"/>
  <c r="H24" i="48"/>
  <c r="H23" i="48"/>
  <c r="H22" i="48"/>
  <c r="D22" i="48" a="1"/>
  <c r="D22" i="48" s="1"/>
  <c r="C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C10" i="48"/>
  <c r="H9" i="48"/>
  <c r="C9" i="48"/>
  <c r="L8" i="48"/>
  <c r="H8" i="48"/>
  <c r="C8" i="48"/>
  <c r="I42" i="47"/>
  <c r="H42" i="47"/>
  <c r="H41" i="47"/>
  <c r="C41" i="47"/>
  <c r="H40" i="47"/>
  <c r="H39" i="47"/>
  <c r="H38" i="47"/>
  <c r="C38" i="47"/>
  <c r="H37" i="47"/>
  <c r="H36" i="47"/>
  <c r="H35" i="47"/>
  <c r="D35" i="47"/>
  <c r="C35" i="47"/>
  <c r="H34" i="47"/>
  <c r="H33" i="47"/>
  <c r="H32" i="47"/>
  <c r="C32" i="47"/>
  <c r="H31" i="47"/>
  <c r="H30" i="47"/>
  <c r="H29" i="47"/>
  <c r="C29" i="47"/>
  <c r="H28" i="47"/>
  <c r="H27" i="47"/>
  <c r="H26" i="47"/>
  <c r="C26" i="47"/>
  <c r="H25" i="47"/>
  <c r="H24" i="47"/>
  <c r="H23" i="47"/>
  <c r="H22" i="47"/>
  <c r="D22" i="47" a="1"/>
  <c r="D22" i="47" s="1"/>
  <c r="C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C10" i="47"/>
  <c r="H9" i="47"/>
  <c r="C9" i="47"/>
  <c r="L8" i="47"/>
  <c r="H8" i="47"/>
  <c r="C8" i="47"/>
  <c r="M7" i="1" l="1"/>
  <c r="G36" i="1"/>
  <c r="G26" i="1"/>
  <c r="G27" i="1"/>
  <c r="G28" i="1"/>
  <c r="G29" i="1"/>
  <c r="G30" i="1"/>
  <c r="G31" i="1"/>
  <c r="G32" i="1"/>
  <c r="G33" i="1"/>
  <c r="G34" i="1"/>
  <c r="G3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G7" i="1"/>
  <c r="C36" i="1"/>
  <c r="C32" i="1"/>
  <c r="C33" i="1"/>
  <c r="C34" i="1"/>
  <c r="C35" i="1"/>
  <c r="C31" i="1"/>
  <c r="C30" i="1"/>
  <c r="C25" i="1"/>
  <c r="C19" i="1"/>
  <c r="C20" i="1"/>
  <c r="C21" i="1"/>
  <c r="C22" i="1"/>
  <c r="C23" i="1"/>
  <c r="C24" i="1"/>
  <c r="C18" i="1"/>
  <c r="C17" i="1"/>
  <c r="C13" i="1"/>
  <c r="C9" i="1"/>
  <c r="C10" i="1"/>
  <c r="C11" i="1"/>
  <c r="C12" i="1"/>
  <c r="C8" i="1"/>
  <c r="C7" i="1"/>
  <c r="L8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9" i="45"/>
  <c r="H8" i="45"/>
  <c r="C41" i="45"/>
  <c r="C38" i="45"/>
  <c r="C35" i="45"/>
  <c r="C32" i="45"/>
  <c r="C29" i="45"/>
  <c r="C26" i="45"/>
  <c r="C22" i="45"/>
  <c r="C10" i="45"/>
  <c r="C9" i="45"/>
  <c r="C8" i="45"/>
  <c r="D35" i="45"/>
  <c r="L8" i="18"/>
  <c r="H42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9" i="18"/>
  <c r="H8" i="18"/>
  <c r="C41" i="18"/>
  <c r="C38" i="18"/>
  <c r="C35" i="18"/>
  <c r="C32" i="18"/>
  <c r="C29" i="18"/>
  <c r="C26" i="18"/>
  <c r="C22" i="18"/>
  <c r="C10" i="18"/>
  <c r="C9" i="18"/>
  <c r="C8" i="18"/>
  <c r="H36" i="46"/>
  <c r="D36" i="46"/>
  <c r="D25" i="46"/>
  <c r="D13" i="46"/>
  <c r="I42" i="45"/>
  <c r="D22" i="45"/>
  <c r="D22" i="45" a="1"/>
  <c r="D22" i="18" a="1"/>
  <c r="D22" i="18" s="1"/>
  <c r="I42" i="18"/>
  <c r="H36" i="1"/>
  <c r="D36" i="1"/>
  <c r="D25" i="1"/>
  <c r="D13" i="1"/>
  <c r="M7" i="46" l="1"/>
  <c r="N7" i="1"/>
  <c r="D8" i="54" l="1"/>
  <c r="D8" i="51"/>
  <c r="D8" i="52"/>
  <c r="D8" i="55"/>
  <c r="D8" i="56"/>
  <c r="D8" i="53"/>
  <c r="D8" i="57"/>
  <c r="D8" i="47"/>
  <c r="D8" i="48"/>
  <c r="D8" i="49"/>
  <c r="D8" i="50"/>
  <c r="D8" i="18"/>
  <c r="D10" i="18" s="1"/>
  <c r="M8" i="18" s="1"/>
  <c r="D9" i="47" s="1"/>
  <c r="D10" i="45"/>
  <c r="M8" i="45" s="1"/>
  <c r="D9" i="48" l="1"/>
  <c r="D10" i="47"/>
  <c r="M8" i="47" s="1"/>
  <c r="D9" i="49" l="1"/>
  <c r="D10" i="48"/>
  <c r="M8" i="48" s="1"/>
  <c r="D9" i="50" l="1"/>
  <c r="D10" i="49"/>
  <c r="M8" i="49" s="1"/>
  <c r="D9" i="51" l="1"/>
  <c r="E1" i="51"/>
  <c r="D10" i="50"/>
  <c r="M8" i="50" s="1"/>
  <c r="D9" i="52" l="1"/>
  <c r="D10" i="51"/>
  <c r="M8" i="51" s="1"/>
  <c r="D9" i="53" l="1"/>
  <c r="D10" i="52"/>
  <c r="M8" i="52" s="1"/>
  <c r="D9" i="54" l="1"/>
  <c r="D10" i="53"/>
  <c r="M8" i="53" s="1"/>
  <c r="D9" i="55" l="1"/>
  <c r="D10" i="54"/>
  <c r="M8" i="54" s="1"/>
  <c r="D9" i="56" l="1"/>
  <c r="D10" i="55"/>
  <c r="M8" i="55" s="1"/>
  <c r="D9" i="57" l="1"/>
  <c r="D10" i="57" s="1"/>
  <c r="M8" i="57" s="1"/>
  <c r="D10" i="56"/>
  <c r="M8" i="5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<sst xmlns="http://schemas.openxmlformats.org/spreadsheetml/2006/main" count="502" uniqueCount="77">
  <si>
    <t>Subcategory</t>
  </si>
  <si>
    <t>Total</t>
  </si>
  <si>
    <t>Internet</t>
  </si>
  <si>
    <t>Netflix</t>
  </si>
  <si>
    <t>Fitness</t>
  </si>
  <si>
    <t>Shopping</t>
  </si>
  <si>
    <t>€</t>
  </si>
  <si>
    <t>-</t>
  </si>
  <si>
    <t>+</t>
  </si>
  <si>
    <t>?</t>
  </si>
  <si>
    <t>EUR (€)</t>
  </si>
  <si>
    <t>DKK (kr)</t>
  </si>
  <si>
    <t>SEK (kr)</t>
  </si>
  <si>
    <t>CHF (Fr)</t>
  </si>
  <si>
    <r>
      <t xml:space="preserve">Planifica tu presupuesto mensual con  Moneezy
</t>
    </r>
    <r>
      <rPr>
        <sz val="14"/>
        <color theme="1"/>
        <rFont val="Avenir Next LT Pro Light"/>
        <family val="2"/>
      </rPr>
      <t xml:space="preserve">CALCULA TUS GASTOS </t>
    </r>
  </si>
  <si>
    <t>Elige tu moneda</t>
  </si>
  <si>
    <t>Subcategoría</t>
  </si>
  <si>
    <t>Monto</t>
  </si>
  <si>
    <t>Nombre</t>
  </si>
  <si>
    <t>Categoría</t>
  </si>
  <si>
    <t>Comenatarios</t>
  </si>
  <si>
    <t>Ingresos Mensuales Fijos</t>
  </si>
  <si>
    <t>Gastos Mensuales Fijos</t>
  </si>
  <si>
    <t xml:space="preserve">Pagos de Deuda Mensuales </t>
  </si>
  <si>
    <t>¿Necesitas ayuda para pagar tus deudas?</t>
  </si>
  <si>
    <t xml:space="preserve">Metas de Ahorro </t>
  </si>
  <si>
    <t>Tu presupuesto mensual</t>
  </si>
  <si>
    <t>Elige tu Moneda</t>
  </si>
  <si>
    <t>Tu presupuesto este mes</t>
  </si>
  <si>
    <t>Presupuesto original</t>
  </si>
  <si>
    <t>Balance del mes previo</t>
  </si>
  <si>
    <t>Presupuesto total Enero</t>
  </si>
  <si>
    <t>Cambios en el presupuesto</t>
  </si>
  <si>
    <t xml:space="preserve">Cambio </t>
  </si>
  <si>
    <t>Cómo afecta tu presupuesto</t>
  </si>
  <si>
    <t>Desglose de tus gastos</t>
  </si>
  <si>
    <t>Supermercado</t>
  </si>
  <si>
    <t>Bares / Restaurantes</t>
  </si>
  <si>
    <t>Ocio</t>
  </si>
  <si>
    <t>Otro</t>
  </si>
  <si>
    <t>Transporte</t>
  </si>
  <si>
    <t>Transacciones</t>
  </si>
  <si>
    <t>Fecha</t>
  </si>
  <si>
    <t>Comentarios</t>
  </si>
  <si>
    <t>DINERO DISPONIBLE</t>
  </si>
  <si>
    <t>¿Necesitas más dinero? Encuentra financiación online segura aquí</t>
  </si>
  <si>
    <t>Tus hábitos de gasto</t>
  </si>
  <si>
    <t>Otros</t>
  </si>
  <si>
    <t>Vivienda</t>
  </si>
  <si>
    <t>Seguros</t>
  </si>
  <si>
    <t>Cuidado de niños/Educación</t>
  </si>
  <si>
    <t>Subscripciones</t>
  </si>
  <si>
    <t>Servicios</t>
  </si>
  <si>
    <t>Presupuesto total Febrero</t>
  </si>
  <si>
    <t>Alquiler</t>
  </si>
  <si>
    <t>Presupuesto total Diciembre</t>
  </si>
  <si>
    <t>Categoria</t>
  </si>
  <si>
    <t xml:space="preserve">Multa </t>
  </si>
  <si>
    <t>Pago adicional préstamo</t>
  </si>
  <si>
    <t>Aumento Alquiler</t>
  </si>
  <si>
    <t>Bonus de trabajo</t>
  </si>
  <si>
    <t>Cancelé Netflix</t>
  </si>
  <si>
    <r>
      <t xml:space="preserve">Monthly Budget Planner by Moneezy
</t>
    </r>
    <r>
      <rPr>
        <sz val="26"/>
        <color theme="8" tint="-0.499984740745262"/>
        <rFont val="Avenir Next LT Pro"/>
        <family val="2"/>
      </rPr>
      <t>EJEMPLO</t>
    </r>
  </si>
  <si>
    <t>Gastos Fijos</t>
  </si>
  <si>
    <t>Viaje a Italia</t>
  </si>
  <si>
    <t xml:space="preserve">Entrada festival </t>
  </si>
  <si>
    <t>Regalos de Navidad</t>
  </si>
  <si>
    <t>Gastos adicionales</t>
  </si>
  <si>
    <t>Autobús</t>
  </si>
  <si>
    <t>Gimnasio</t>
  </si>
  <si>
    <t>Electricidad</t>
  </si>
  <si>
    <t>Móvil</t>
  </si>
  <si>
    <t>Sueldo</t>
  </si>
  <si>
    <t>Crédito 1</t>
  </si>
  <si>
    <t>Crédito 2</t>
  </si>
  <si>
    <t>Crédito 3</t>
  </si>
  <si>
    <t>Ingresos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</si>
</sst>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2"/>
      <color theme="1"/>
      <name val="Aptos Black"/>
      <family val="2"/>
    </font>
    <font>
      <sz val="11"/>
      <color rgb="FF0284C7"/>
      <name val="Aptos Narrow"/>
      <family val="2"/>
      <scheme val="minor"/>
    </font>
    <font>
      <b/>
      <sz val="11"/>
      <color rgb="FF0284C7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4"/>
      <color theme="1"/>
      <name val="Avenir Next LT Pro Light"/>
      <family val="2"/>
    </font>
    <font>
      <u/>
      <sz val="11"/>
      <color theme="10"/>
      <name val="Aptos Narrow"/>
      <family val="2"/>
      <scheme val="minor"/>
    </font>
    <font>
      <sz val="28"/>
      <color theme="1"/>
      <name val="Aptos Black"/>
      <family val="2"/>
    </font>
    <font>
      <sz val="16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6"/>
      <color rgb="FF27A26A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rgb="FF27A26A"/>
      <name val="Aptos Narrow"/>
      <family val="2"/>
      <scheme val="minor"/>
    </font>
    <font>
      <b/>
      <sz val="16"/>
      <color rgb="FFFFBC42"/>
      <name val="Aptos Narrow"/>
      <family val="2"/>
      <scheme val="minor"/>
    </font>
    <font>
      <sz val="16"/>
      <color rgb="FFFFBC42"/>
      <name val="Aptos Narrow"/>
      <family val="2"/>
      <scheme val="minor"/>
    </font>
    <font>
      <b/>
      <sz val="16"/>
      <color rgb="FFFCB0B3"/>
      <name val="Aptos Narrow"/>
      <family val="2"/>
      <scheme val="minor"/>
    </font>
    <font>
      <b/>
      <sz val="16"/>
      <color rgb="FF91BCE7"/>
      <name val="Aptos Narrow"/>
      <family val="2"/>
      <scheme val="minor"/>
    </font>
    <font>
      <sz val="16"/>
      <color rgb="FF91BCE7"/>
      <name val="Aptos Narrow"/>
      <family val="2"/>
      <scheme val="minor"/>
    </font>
    <font>
      <b/>
      <sz val="16"/>
      <color rgb="FFC55F5F"/>
      <name val="Aptos Narrow"/>
      <family val="2"/>
      <scheme val="minor"/>
    </font>
    <font>
      <sz val="16"/>
      <color rgb="FFC55F5F"/>
      <name val="Aptos Narrow"/>
      <family val="2"/>
      <scheme val="minor"/>
    </font>
    <font>
      <b/>
      <sz val="16"/>
      <color rgb="FF278FC3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6"/>
      <color theme="8" tint="-0.499984740745262"/>
      <name val="Avenir Next LT Pro"/>
      <family val="2"/>
    </font>
    <font>
      <sz val="11"/>
      <color theme="1"/>
      <name val="Aptos Black"/>
      <family val="2"/>
    </font>
    <font>
      <b/>
      <sz val="20"/>
      <color rgb="FF278FC3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284C7"/>
        <bgColor indexed="64"/>
      </patternFill>
    </fill>
    <fill>
      <patternFill patternType="solid">
        <fgColor rgb="FF49B785"/>
        <bgColor indexed="64"/>
      </patternFill>
    </fill>
    <fill>
      <patternFill patternType="solid">
        <fgColor rgb="FFFFBC42"/>
        <bgColor indexed="64"/>
      </patternFill>
    </fill>
    <fill>
      <patternFill patternType="solid">
        <fgColor rgb="FFC55F5F"/>
        <bgColor indexed="64"/>
      </patternFill>
    </fill>
    <fill>
      <patternFill patternType="solid">
        <fgColor rgb="FF91BCE7"/>
        <bgColor indexed="64"/>
      </patternFill>
    </fill>
    <fill>
      <patternFill patternType="solid">
        <fgColor rgb="FFFB8F94"/>
        <bgColor indexed="64"/>
      </patternFill>
    </fill>
    <fill>
      <patternFill patternType="solid">
        <fgColor rgb="FF278FC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5DC8FD"/>
      </right>
      <top/>
      <bottom/>
      <diagonal/>
    </border>
    <border>
      <left/>
      <right/>
      <top/>
      <bottom style="thin">
        <color rgb="FF5DC8FD"/>
      </bottom>
      <diagonal/>
    </border>
    <border>
      <left/>
      <right style="thin">
        <color rgb="FF5DC8FD"/>
      </right>
      <top/>
      <bottom style="thin">
        <color rgb="FF5DC8FD"/>
      </bottom>
      <diagonal/>
    </border>
    <border>
      <left/>
      <right/>
      <top style="thin">
        <color rgb="FF5DC8FD"/>
      </top>
      <bottom style="thin">
        <color rgb="FF5DC8FD"/>
      </bottom>
      <diagonal/>
    </border>
    <border>
      <left/>
      <right style="thin">
        <color rgb="FF5DC8FD"/>
      </right>
      <top style="thin">
        <color rgb="FF5DC8FD"/>
      </top>
      <bottom style="thin">
        <color rgb="FF5DC8FD"/>
      </bottom>
      <diagonal/>
    </border>
    <border>
      <left style="thin">
        <color rgb="FF5DC8FD"/>
      </left>
      <right/>
      <top style="thin">
        <color rgb="FF5DC8FD"/>
      </top>
      <bottom style="thin">
        <color rgb="FF5DC8FD"/>
      </bottom>
      <diagonal/>
    </border>
    <border>
      <left style="thin">
        <color rgb="FF5DC8FD"/>
      </left>
      <right/>
      <top/>
      <bottom style="thin">
        <color rgb="FF5DC8FD"/>
      </bottom>
      <diagonal/>
    </border>
    <border>
      <left style="thin">
        <color rgb="FF5DC8FD"/>
      </left>
      <right style="thin">
        <color rgb="FF5DC8FD"/>
      </right>
      <top style="thin">
        <color rgb="FF5DC8FD"/>
      </top>
      <bottom style="thin">
        <color rgb="FFBAE7FE"/>
      </bottom>
      <diagonal/>
    </border>
    <border>
      <left/>
      <right/>
      <top style="thin">
        <color rgb="FF5DC8FD"/>
      </top>
      <bottom style="thin">
        <color rgb="FFBAE7FE"/>
      </bottom>
      <diagonal/>
    </border>
    <border>
      <left/>
      <right style="thin">
        <color rgb="FF5DC8FD"/>
      </right>
      <top style="thin">
        <color rgb="FF5DC8FD"/>
      </top>
      <bottom style="thin">
        <color rgb="FFBAE7FE"/>
      </bottom>
      <diagonal/>
    </border>
    <border>
      <left style="thin">
        <color rgb="FF5DC8FD"/>
      </left>
      <right style="thin">
        <color rgb="FF5DC8FD"/>
      </right>
      <top style="thin">
        <color rgb="FFBAE7FE"/>
      </top>
      <bottom style="thin">
        <color rgb="FFBAE7FE"/>
      </bottom>
      <diagonal/>
    </border>
    <border>
      <left/>
      <right/>
      <top style="thin">
        <color rgb="FFBAE7FE"/>
      </top>
      <bottom style="thin">
        <color rgb="FFBAE7FE"/>
      </bottom>
      <diagonal/>
    </border>
    <border>
      <left/>
      <right style="thin">
        <color rgb="FF5DC8FD"/>
      </right>
      <top style="thin">
        <color rgb="FFBAE7FE"/>
      </top>
      <bottom style="thin">
        <color rgb="FFBAE7FE"/>
      </bottom>
      <diagonal/>
    </border>
    <border>
      <left style="thin">
        <color rgb="FF5DC8FD"/>
      </left>
      <right/>
      <top style="thin">
        <color rgb="FFBAE7FE"/>
      </top>
      <bottom style="thin">
        <color rgb="FFBAE7FE"/>
      </bottom>
      <diagonal/>
    </border>
    <border>
      <left/>
      <right/>
      <top/>
      <bottom style="medium">
        <color rgb="FFBAE7FE"/>
      </bottom>
      <diagonal/>
    </border>
    <border>
      <left/>
      <right/>
      <top style="medium">
        <color rgb="FFBAE7FE"/>
      </top>
      <bottom/>
      <diagonal/>
    </border>
    <border>
      <left/>
      <right/>
      <top style="thin">
        <color rgb="FF5DC8FD"/>
      </top>
      <bottom/>
      <diagonal/>
    </border>
    <border>
      <left/>
      <right style="thin">
        <color rgb="FF5DC8FD"/>
      </right>
      <top/>
      <bottom style="thin">
        <color rgb="FFBAE7FE"/>
      </bottom>
      <diagonal/>
    </border>
    <border>
      <left/>
      <right/>
      <top style="thin">
        <color rgb="FF5DC8FD"/>
      </top>
      <bottom style="thin">
        <color rgb="FF27A26A"/>
      </bottom>
      <diagonal/>
    </border>
    <border>
      <left/>
      <right/>
      <top style="thin">
        <color rgb="FF27A26A"/>
      </top>
      <bottom/>
      <diagonal/>
    </border>
    <border>
      <left/>
      <right/>
      <top/>
      <bottom style="thin">
        <color rgb="FF27A26A"/>
      </bottom>
      <diagonal/>
    </border>
    <border>
      <left/>
      <right/>
      <top style="thin">
        <color rgb="FFFFBC42"/>
      </top>
      <bottom/>
      <diagonal/>
    </border>
    <border>
      <left/>
      <right/>
      <top/>
      <bottom style="thin">
        <color rgb="FFFFBC42"/>
      </bottom>
      <diagonal/>
    </border>
    <border>
      <left/>
      <right/>
      <top style="thin">
        <color rgb="FFFCB0B3"/>
      </top>
      <bottom/>
      <diagonal/>
    </border>
    <border>
      <left/>
      <right/>
      <top/>
      <bottom style="thin">
        <color rgb="FFFCB0B3"/>
      </bottom>
      <diagonal/>
    </border>
    <border>
      <left/>
      <right/>
      <top style="thin">
        <color rgb="FF27A26A"/>
      </top>
      <bottom style="thin">
        <color rgb="FF91BCE7"/>
      </bottom>
      <diagonal/>
    </border>
    <border>
      <left/>
      <right/>
      <top style="thin">
        <color rgb="FF91BCE7"/>
      </top>
      <bottom/>
      <diagonal/>
    </border>
    <border>
      <left/>
      <right/>
      <top/>
      <bottom style="thin">
        <color rgb="FF91BCE7"/>
      </bottom>
      <diagonal/>
    </border>
    <border>
      <left/>
      <right/>
      <top style="thin">
        <color rgb="FF91BCE7"/>
      </top>
      <bottom style="thin">
        <color rgb="FFFFBC42"/>
      </bottom>
      <diagonal/>
    </border>
    <border>
      <left/>
      <right/>
      <top style="thin">
        <color rgb="FFFFBC42"/>
      </top>
      <bottom style="thin">
        <color rgb="FFC55F5F"/>
      </bottom>
      <diagonal/>
    </border>
    <border>
      <left/>
      <right/>
      <top style="thin">
        <color rgb="FFC55F5F"/>
      </top>
      <bottom/>
      <diagonal/>
    </border>
    <border>
      <left/>
      <right/>
      <top/>
      <bottom style="thin">
        <color rgb="FFC55F5F"/>
      </bottom>
      <diagonal/>
    </border>
    <border>
      <left/>
      <right/>
      <top style="thin">
        <color rgb="FFFCB0B3"/>
      </top>
      <bottom style="thin">
        <color rgb="FF278FC3"/>
      </bottom>
      <diagonal/>
    </border>
    <border>
      <left/>
      <right/>
      <top style="thin">
        <color rgb="FF278FC3"/>
      </top>
      <bottom/>
      <diagonal/>
    </border>
    <border>
      <left/>
      <right/>
      <top/>
      <bottom style="thin">
        <color rgb="FF278FC3"/>
      </bottom>
      <diagonal/>
    </border>
    <border>
      <left/>
      <right style="thin">
        <color rgb="FF5DC8FD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5DC8FD"/>
      </left>
      <right style="thin">
        <color rgb="FF5DC8FD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9" tint="0.39997558519241921"/>
      </right>
      <top/>
      <bottom style="medium">
        <color rgb="FFBAE7FE"/>
      </bottom>
      <diagonal/>
    </border>
    <border>
      <left/>
      <right style="thin">
        <color theme="9" tint="0.39997558519241921"/>
      </right>
      <top/>
      <bottom/>
      <diagonal/>
    </border>
    <border>
      <left style="thick">
        <color theme="0"/>
      </left>
      <right/>
      <top/>
      <bottom style="thin">
        <color rgb="FF5DC8FD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ck">
        <color theme="0"/>
      </right>
      <top/>
      <bottom style="thin">
        <color theme="2" tint="-9.9978637043366805E-2"/>
      </bottom>
      <diagonal/>
    </border>
    <border>
      <left style="thick">
        <color theme="0"/>
      </left>
      <right/>
      <top/>
      <bottom style="medium">
        <color rgb="FFBAE7FE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medium">
        <color rgb="FFBAE7FE"/>
      </top>
      <bottom/>
      <diagonal/>
    </border>
    <border>
      <left style="thin">
        <color theme="9" tint="0.39997558519241921"/>
      </left>
      <right style="thin">
        <color rgb="FF5DC8FD"/>
      </right>
      <top/>
      <bottom/>
      <diagonal/>
    </border>
    <border>
      <left style="thin">
        <color rgb="FF91BCE7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0" fontId="0" fillId="0" borderId="19" xfId="0" applyBorder="1"/>
    <xf numFmtId="0" fontId="0" fillId="0" borderId="26" xfId="0" applyBorder="1" applyAlignment="1">
      <alignment horizontal="left" indent="2"/>
    </xf>
    <xf numFmtId="0" fontId="4" fillId="0" borderId="26" xfId="0" applyFont="1" applyBorder="1"/>
    <xf numFmtId="0" fontId="0" fillId="0" borderId="26" xfId="0" applyBorder="1"/>
    <xf numFmtId="0" fontId="0" fillId="0" borderId="23" xfId="0" applyBorder="1" applyAlignment="1">
      <alignment horizontal="left" indent="2"/>
    </xf>
    <xf numFmtId="0" fontId="4" fillId="0" borderId="23" xfId="0" applyFont="1" applyBorder="1"/>
    <xf numFmtId="0" fontId="0" fillId="0" borderId="29" xfId="0" applyBorder="1"/>
    <xf numFmtId="0" fontId="0" fillId="0" borderId="30" xfId="0" applyBorder="1" applyAlignment="1">
      <alignment horizontal="left" indent="2"/>
    </xf>
    <xf numFmtId="0" fontId="4" fillId="0" borderId="30" xfId="0" applyFont="1" applyBorder="1"/>
    <xf numFmtId="0" fontId="0" fillId="0" borderId="30" xfId="0" applyBorder="1"/>
    <xf numFmtId="0" fontId="0" fillId="0" borderId="25" xfId="0" applyBorder="1" applyAlignment="1">
      <alignment horizontal="left" indent="2"/>
    </xf>
    <xf numFmtId="0" fontId="4" fillId="0" borderId="25" xfId="0" applyFont="1" applyBorder="1"/>
    <xf numFmtId="0" fontId="0" fillId="0" borderId="25" xfId="0" applyBorder="1"/>
    <xf numFmtId="0" fontId="0" fillId="0" borderId="33" xfId="0" applyBorder="1" applyAlignment="1">
      <alignment horizontal="left" indent="2"/>
    </xf>
    <xf numFmtId="0" fontId="4" fillId="0" borderId="33" xfId="0" applyFont="1" applyBorder="1"/>
    <xf numFmtId="0" fontId="0" fillId="0" borderId="33" xfId="0" applyBorder="1"/>
    <xf numFmtId="4" fontId="0" fillId="0" borderId="13" xfId="0" applyNumberForma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1" fillId="2" borderId="4" xfId="0" applyNumberFormat="1" applyFon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0" fillId="0" borderId="0" xfId="0" quotePrefix="1"/>
    <xf numFmtId="0" fontId="0" fillId="0" borderId="37" xfId="0" applyBorder="1"/>
    <xf numFmtId="4" fontId="0" fillId="0" borderId="38" xfId="0" applyNumberFormat="1" applyBorder="1" applyAlignment="1">
      <alignment horizontal="right" vertical="center"/>
    </xf>
    <xf numFmtId="4" fontId="0" fillId="0" borderId="37" xfId="0" applyNumberFormat="1" applyBorder="1" applyAlignment="1">
      <alignment horizontal="right" vertical="center"/>
    </xf>
    <xf numFmtId="4" fontId="0" fillId="0" borderId="41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4" fontId="0" fillId="11" borderId="10" xfId="0" applyNumberFormat="1" applyFill="1" applyBorder="1" applyAlignment="1">
      <alignment horizontal="right" vertical="center"/>
    </xf>
    <xf numFmtId="0" fontId="4" fillId="11" borderId="12" xfId="0" applyFont="1" applyFill="1" applyBorder="1" applyAlignment="1">
      <alignment horizontal="center" vertical="center"/>
    </xf>
    <xf numFmtId="4" fontId="0" fillId="11" borderId="13" xfId="0" applyNumberFormat="1" applyFill="1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25" fillId="12" borderId="47" xfId="0" applyFont="1" applyFill="1" applyBorder="1" applyAlignment="1">
      <alignment horizontal="center" vertical="center"/>
    </xf>
    <xf numFmtId="0" fontId="25" fillId="12" borderId="36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5" fillId="12" borderId="46" xfId="0" applyFont="1" applyFill="1" applyBorder="1" applyAlignment="1" applyProtection="1">
      <alignment horizontal="center" vertical="center"/>
      <protection locked="0"/>
    </xf>
    <xf numFmtId="0" fontId="25" fillId="12" borderId="0" xfId="0" applyFont="1" applyFill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50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5" fillId="12" borderId="3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11" borderId="8" xfId="0" applyFill="1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0" fontId="0" fillId="0" borderId="37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" fontId="0" fillId="0" borderId="38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4" fontId="0" fillId="0" borderId="37" xfId="0" applyNumberFormat="1" applyBorder="1" applyAlignment="1" applyProtection="1">
      <alignment horizontal="right" vertical="center"/>
      <protection locked="0"/>
    </xf>
    <xf numFmtId="4" fontId="0" fillId="0" borderId="41" xfId="0" applyNumberFormat="1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26" xfId="0" applyBorder="1" applyAlignment="1" applyProtection="1">
      <alignment horizontal="left" indent="2"/>
      <protection locked="0"/>
    </xf>
    <xf numFmtId="0" fontId="4" fillId="0" borderId="26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3" xfId="0" applyBorder="1" applyAlignment="1" applyProtection="1">
      <alignment horizontal="left" indent="2"/>
      <protection locked="0"/>
    </xf>
    <xf numFmtId="0" fontId="4" fillId="0" borderId="23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 applyProtection="1">
      <alignment horizontal="left" indent="2"/>
      <protection locked="0"/>
    </xf>
    <xf numFmtId="0" fontId="4" fillId="0" borderId="30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5" xfId="0" applyBorder="1" applyAlignment="1" applyProtection="1">
      <alignment horizontal="left" indent="2"/>
      <protection locked="0"/>
    </xf>
    <xf numFmtId="0" fontId="4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33" xfId="0" applyBorder="1" applyAlignment="1" applyProtection="1">
      <alignment horizontal="left" indent="2"/>
      <protection locked="0"/>
    </xf>
    <xf numFmtId="0" fontId="4" fillId="0" borderId="33" xfId="0" applyFont="1" applyBorder="1" applyProtection="1">
      <protection locked="0"/>
    </xf>
    <xf numFmtId="0" fontId="0" fillId="0" borderId="33" xfId="0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12" borderId="5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6" fillId="10" borderId="16" xfId="0" applyNumberFormat="1" applyFont="1" applyFill="1" applyBorder="1" applyAlignment="1">
      <alignment horizontal="left" vertical="center" indent="5"/>
    </xf>
    <xf numFmtId="4" fontId="6" fillId="10" borderId="0" xfId="0" applyNumberFormat="1" applyFont="1" applyFill="1" applyAlignment="1">
      <alignment horizontal="left" vertical="center" indent="5"/>
    </xf>
    <xf numFmtId="4" fontId="6" fillId="10" borderId="15" xfId="0" applyNumberFormat="1" applyFont="1" applyFill="1" applyBorder="1" applyAlignment="1">
      <alignment horizontal="left" vertical="center" indent="5"/>
    </xf>
    <xf numFmtId="0" fontId="10" fillId="0" borderId="17" xfId="1" applyBorder="1" applyAlignment="1" applyProtection="1">
      <alignment horizontal="left" vertical="center" wrapText="1" indent="4"/>
    </xf>
    <xf numFmtId="0" fontId="10" fillId="0" borderId="0" xfId="1" applyAlignment="1" applyProtection="1">
      <alignment horizontal="left" vertical="center" wrapText="1" indent="4"/>
    </xf>
    <xf numFmtId="0" fontId="6" fillId="10" borderId="51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6" fillId="10" borderId="16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left" vertical="center" indent="4"/>
    </xf>
    <xf numFmtId="4" fontId="6" fillId="10" borderId="0" xfId="0" applyNumberFormat="1" applyFont="1" applyFill="1" applyAlignment="1">
      <alignment horizontal="left" vertical="center" indent="4"/>
    </xf>
    <xf numFmtId="4" fontId="6" fillId="10" borderId="15" xfId="0" applyNumberFormat="1" applyFont="1" applyFill="1" applyBorder="1" applyAlignment="1">
      <alignment horizontal="left" vertical="center" indent="4"/>
    </xf>
    <xf numFmtId="0" fontId="10" fillId="0" borderId="16" xfId="1" applyBorder="1" applyAlignment="1" applyProtection="1">
      <alignment horizontal="left" wrapText="1" indent="6"/>
    </xf>
    <xf numFmtId="0" fontId="10" fillId="0" borderId="0" xfId="1" applyBorder="1" applyAlignment="1" applyProtection="1">
      <alignment horizontal="left" wrapText="1" indent="6"/>
    </xf>
    <xf numFmtId="4" fontId="17" fillId="10" borderId="22" xfId="0" applyNumberFormat="1" applyFont="1" applyFill="1" applyBorder="1" applyAlignment="1">
      <alignment horizontal="center" vertical="center"/>
    </xf>
    <xf numFmtId="4" fontId="17" fillId="10" borderId="23" xfId="0" applyNumberFormat="1" applyFont="1" applyFill="1" applyBorder="1" applyAlignment="1">
      <alignment horizontal="center" vertical="center"/>
    </xf>
    <xf numFmtId="0" fontId="15" fillId="4" borderId="20" xfId="0" applyFont="1" applyFill="1" applyBorder="1" applyAlignment="1" applyProtection="1">
      <alignment horizontal="left" vertical="center" indent="2"/>
      <protection locked="0"/>
    </xf>
    <xf numFmtId="0" fontId="12" fillId="4" borderId="21" xfId="0" applyFont="1" applyFill="1" applyBorder="1" applyAlignment="1" applyProtection="1">
      <alignment horizontal="left" vertical="center" indent="2"/>
      <protection locked="0"/>
    </xf>
    <xf numFmtId="0" fontId="16" fillId="10" borderId="2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4" fontId="16" fillId="10" borderId="20" xfId="0" applyNumberFormat="1" applyFont="1" applyFill="1" applyBorder="1" applyAlignment="1">
      <alignment horizontal="center" vertical="center"/>
    </xf>
    <xf numFmtId="4" fontId="16" fillId="10" borderId="21" xfId="0" applyNumberFormat="1" applyFont="1" applyFill="1" applyBorder="1" applyAlignment="1">
      <alignment horizontal="center" vertical="center"/>
    </xf>
    <xf numFmtId="0" fontId="15" fillId="7" borderId="27" xfId="0" applyFont="1" applyFill="1" applyBorder="1" applyAlignment="1" applyProtection="1">
      <alignment horizontal="left" vertical="center" indent="2"/>
      <protection locked="0"/>
    </xf>
    <xf numFmtId="0" fontId="12" fillId="7" borderId="28" xfId="0" applyFont="1" applyFill="1" applyBorder="1" applyAlignment="1" applyProtection="1">
      <alignment horizontal="left" vertical="center" indent="2"/>
      <protection locked="0"/>
    </xf>
    <xf numFmtId="0" fontId="20" fillId="10" borderId="27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4" fontId="20" fillId="10" borderId="27" xfId="0" applyNumberFormat="1" applyFont="1" applyFill="1" applyBorder="1" applyAlignment="1">
      <alignment horizontal="center" vertical="center"/>
    </xf>
    <xf numFmtId="4" fontId="20" fillId="10" borderId="28" xfId="0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left" vertical="center" indent="2"/>
      <protection locked="0"/>
    </xf>
    <xf numFmtId="0" fontId="12" fillId="5" borderId="23" xfId="0" applyFont="1" applyFill="1" applyBorder="1" applyAlignment="1" applyProtection="1">
      <alignment horizontal="left" vertical="center" indent="2"/>
      <protection locked="0"/>
    </xf>
    <xf numFmtId="0" fontId="17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5" fillId="9" borderId="34" xfId="0" applyFont="1" applyFill="1" applyBorder="1" applyAlignment="1" applyProtection="1">
      <alignment horizontal="left" vertical="center" indent="2"/>
      <protection locked="0"/>
    </xf>
    <xf numFmtId="0" fontId="15" fillId="9" borderId="35" xfId="0" applyFont="1" applyFill="1" applyBorder="1" applyAlignment="1" applyProtection="1">
      <alignment horizontal="left" vertical="center" indent="2"/>
      <protection locked="0"/>
    </xf>
    <xf numFmtId="0" fontId="24" fillId="10" borderId="34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4" fontId="24" fillId="10" borderId="34" xfId="0" applyNumberFormat="1" applyFont="1" applyFill="1" applyBorder="1" applyAlignment="1">
      <alignment horizontal="center" vertical="center"/>
    </xf>
    <xf numFmtId="4" fontId="24" fillId="10" borderId="35" xfId="0" applyNumberFormat="1" applyFont="1" applyFill="1" applyBorder="1" applyAlignment="1">
      <alignment horizontal="center" vertical="center"/>
    </xf>
    <xf numFmtId="0" fontId="15" fillId="6" borderId="31" xfId="0" applyFont="1" applyFill="1" applyBorder="1" applyAlignment="1" applyProtection="1">
      <alignment horizontal="left" vertical="center" indent="2"/>
      <protection locked="0"/>
    </xf>
    <xf numFmtId="0" fontId="12" fillId="6" borderId="32" xfId="0" applyFont="1" applyFill="1" applyBorder="1" applyAlignment="1" applyProtection="1">
      <alignment horizontal="left" vertical="center" indent="2"/>
      <protection locked="0"/>
    </xf>
    <xf numFmtId="0" fontId="22" fillId="10" borderId="31" xfId="0" applyFont="1" applyFill="1" applyBorder="1" applyAlignment="1">
      <alignment horizontal="center" vertical="center"/>
    </xf>
    <xf numFmtId="0" fontId="23" fillId="10" borderId="32" xfId="0" applyFont="1" applyFill="1" applyBorder="1" applyAlignment="1">
      <alignment horizontal="center" vertical="center"/>
    </xf>
    <xf numFmtId="4" fontId="22" fillId="10" borderId="31" xfId="0" applyNumberFormat="1" applyFont="1" applyFill="1" applyBorder="1" applyAlignment="1">
      <alignment horizontal="center" vertical="center"/>
    </xf>
    <xf numFmtId="4" fontId="22" fillId="10" borderId="32" xfId="0" applyNumberFormat="1" applyFont="1" applyFill="1" applyBorder="1" applyAlignment="1">
      <alignment horizontal="center" vertical="center"/>
    </xf>
    <xf numFmtId="0" fontId="15" fillId="8" borderId="24" xfId="0" applyFont="1" applyFill="1" applyBorder="1" applyAlignment="1" applyProtection="1">
      <alignment horizontal="left" vertical="center" indent="2"/>
      <protection locked="0"/>
    </xf>
    <xf numFmtId="0" fontId="12" fillId="8" borderId="25" xfId="0" applyFont="1" applyFill="1" applyBorder="1" applyAlignment="1" applyProtection="1">
      <alignment horizontal="left" vertical="center" indent="2"/>
      <protection locked="0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4" fontId="19" fillId="10" borderId="24" xfId="0" applyNumberFormat="1" applyFont="1" applyFill="1" applyBorder="1" applyAlignment="1">
      <alignment horizontal="center" vertical="center"/>
    </xf>
    <xf numFmtId="4" fontId="19" fillId="10" borderId="25" xfId="0" applyNumberFormat="1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0" borderId="17" xfId="1" applyBorder="1" applyAlignment="1">
      <alignment horizontal="left" vertical="center" indent="4"/>
    </xf>
    <xf numFmtId="0" fontId="10" fillId="0" borderId="0" xfId="1" applyAlignment="1">
      <alignment horizontal="left" vertical="center" indent="4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4" fontId="6" fillId="11" borderId="16" xfId="0" applyNumberFormat="1" applyFont="1" applyFill="1" applyBorder="1" applyAlignment="1">
      <alignment horizontal="left" vertical="center" indent="4"/>
    </xf>
    <xf numFmtId="4" fontId="6" fillId="11" borderId="0" xfId="0" applyNumberFormat="1" applyFont="1" applyFill="1" applyAlignment="1">
      <alignment horizontal="left" vertical="center" indent="4"/>
    </xf>
    <xf numFmtId="4" fontId="6" fillId="11" borderId="15" xfId="0" applyNumberFormat="1" applyFont="1" applyFill="1" applyBorder="1" applyAlignment="1">
      <alignment horizontal="left" vertical="center" indent="4"/>
    </xf>
    <xf numFmtId="0" fontId="13" fillId="3" borderId="7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0" fillId="0" borderId="16" xfId="1" applyBorder="1" applyAlignment="1" applyProtection="1">
      <alignment horizontal="left" wrapText="1" indent="6"/>
      <protection locked="0"/>
    </xf>
    <xf numFmtId="0" fontId="10" fillId="0" borderId="0" xfId="1" applyBorder="1" applyAlignment="1" applyProtection="1">
      <alignment horizontal="left" wrapText="1" indent="6"/>
      <protection locked="0"/>
    </xf>
    <xf numFmtId="0" fontId="1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left" vertical="center" indent="2"/>
    </xf>
    <xf numFmtId="0" fontId="12" fillId="4" borderId="21" xfId="0" applyFont="1" applyFill="1" applyBorder="1" applyAlignment="1">
      <alignment horizontal="left" vertical="center" indent="2"/>
    </xf>
    <xf numFmtId="0" fontId="16" fillId="11" borderId="20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4" fontId="16" fillId="11" borderId="20" xfId="0" applyNumberFormat="1" applyFont="1" applyFill="1" applyBorder="1" applyAlignment="1">
      <alignment horizontal="center" vertical="center"/>
    </xf>
    <xf numFmtId="4" fontId="16" fillId="11" borderId="21" xfId="0" applyNumberFormat="1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left" vertical="center" indent="2"/>
    </xf>
    <xf numFmtId="0" fontId="12" fillId="7" borderId="28" xfId="0" applyFont="1" applyFill="1" applyBorder="1" applyAlignment="1">
      <alignment horizontal="left" vertical="center" indent="2"/>
    </xf>
    <xf numFmtId="0" fontId="20" fillId="11" borderId="27" xfId="0" applyFont="1" applyFill="1" applyBorder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4" fontId="20" fillId="11" borderId="27" xfId="0" applyNumberFormat="1" applyFont="1" applyFill="1" applyBorder="1" applyAlignment="1">
      <alignment horizontal="center" vertical="center"/>
    </xf>
    <xf numFmtId="4" fontId="20" fillId="11" borderId="28" xfId="0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left" vertical="center" indent="2"/>
    </xf>
    <xf numFmtId="0" fontId="12" fillId="5" borderId="23" xfId="0" applyFont="1" applyFill="1" applyBorder="1" applyAlignment="1">
      <alignment horizontal="left" vertical="center" indent="2"/>
    </xf>
    <xf numFmtId="0" fontId="17" fillId="11" borderId="22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  <xf numFmtId="4" fontId="17" fillId="11" borderId="22" xfId="0" applyNumberFormat="1" applyFont="1" applyFill="1" applyBorder="1" applyAlignment="1">
      <alignment horizontal="center" vertical="center"/>
    </xf>
    <xf numFmtId="4" fontId="17" fillId="11" borderId="23" xfId="0" applyNumberFormat="1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left" vertical="center" indent="2"/>
    </xf>
    <xf numFmtId="0" fontId="15" fillId="9" borderId="35" xfId="0" applyFont="1" applyFill="1" applyBorder="1" applyAlignment="1">
      <alignment horizontal="left" vertical="center" indent="2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4" fontId="24" fillId="11" borderId="34" xfId="0" applyNumberFormat="1" applyFont="1" applyFill="1" applyBorder="1" applyAlignment="1">
      <alignment horizontal="center" vertical="center"/>
    </xf>
    <xf numFmtId="4" fontId="24" fillId="11" borderId="35" xfId="0" applyNumberFormat="1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left" vertical="center" indent="2"/>
    </xf>
    <xf numFmtId="0" fontId="12" fillId="6" borderId="32" xfId="0" applyFont="1" applyFill="1" applyBorder="1" applyAlignment="1">
      <alignment horizontal="left" vertical="center" indent="2"/>
    </xf>
    <xf numFmtId="0" fontId="22" fillId="11" borderId="31" xfId="0" applyFont="1" applyFill="1" applyBorder="1" applyAlignment="1">
      <alignment horizontal="center" vertical="center"/>
    </xf>
    <xf numFmtId="0" fontId="23" fillId="11" borderId="32" xfId="0" applyFont="1" applyFill="1" applyBorder="1" applyAlignment="1">
      <alignment horizontal="center" vertical="center"/>
    </xf>
    <xf numFmtId="4" fontId="22" fillId="11" borderId="31" xfId="0" applyNumberFormat="1" applyFont="1" applyFill="1" applyBorder="1" applyAlignment="1">
      <alignment horizontal="center" vertical="center"/>
    </xf>
    <xf numFmtId="4" fontId="22" fillId="11" borderId="32" xfId="0" applyNumberFormat="1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left" vertical="center" indent="2"/>
    </xf>
    <xf numFmtId="0" fontId="12" fillId="8" borderId="25" xfId="0" applyFont="1" applyFill="1" applyBorder="1" applyAlignment="1">
      <alignment horizontal="left" vertical="center" indent="2"/>
    </xf>
    <xf numFmtId="0" fontId="19" fillId="11" borderId="24" xfId="0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/>
    </xf>
    <xf numFmtId="4" fontId="19" fillId="11" borderId="24" xfId="0" applyNumberFormat="1" applyFont="1" applyFill="1" applyBorder="1" applyAlignment="1">
      <alignment horizontal="center" vertical="center"/>
    </xf>
    <xf numFmtId="4" fontId="19" fillId="11" borderId="2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5"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91BCE7"/>
      <color rgb="FFDAE9F8"/>
      <color rgb="FFFFBC42"/>
      <color rgb="FF278FC3"/>
      <color rgb="FF27A26A"/>
      <color rgb="FFC55F5F"/>
      <color rgb="FF0284C7"/>
      <color rgb="FF49B785"/>
      <color rgb="FFFB8F94"/>
      <color rgb="FFFCB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3-4F28-B067-F78D7061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73-4F28-B067-F78D7061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73-4F28-B067-F78D7061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3-4F28-B067-F78D7061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73-4F28-B067-F78D70619C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73-4F28-B067-F78D70619C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(Enero!$B$26:$B$27,Enero!$B$29:$B$30,Enero!$B$32:$B$33,Enero!$B$35:$B$36,Enero!$B$38:$B$39,Enero!$B$41:$B$42)</c15:sqref>
                  </c15:fullRef>
                </c:ext>
              </c:extLst>
              <c:f>(Enero!$B$26,Enero!$B$29,Enero!$B$32,Enero!$B$35,Enero!$B$38,Enero!$B$41)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(Enero!$D$26:$D$27,Enero!$D$29:$D$30,Enero!$D$32:$D$33,Enero!$D$35:$D$36,Enero!$D$38:$D$39,Enero!$D$41:$D$42)</c15:sqref>
                  </c15:fullRef>
                </c:ext>
              </c:extLst>
              <c:f>(Enero!$D$26,Enero!$D$29,Enero!$D$32,Enero!$D$35,Enero!$D$38,Enero!$D$41)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373-4F28-B067-F78D70619C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B-44F5-A6AB-E532A35F6B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B-44F5-A6AB-E532A35F6B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DB-44F5-A6AB-E532A35F6B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DB-44F5-A6AB-E532A35F6B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DB-44F5-A6AB-E532A35F6B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DB-44F5-A6AB-E532A35F6B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(Febrero!$B$26:$B$27,Febrero!$B$29:$B$30,Febrero!$B$32:$B$33,Febrero!$B$35:$B$36,Febrero!$B$38:$B$39,Febrero!$B$41:$B$42)</c15:sqref>
                  </c15:fullRef>
                </c:ext>
              </c:extLst>
              <c:f>(Febrero!$B$26,Febrero!$B$29,Febrero!$B$32,Febrero!$B$35,Febrero!$B$38,Febrero!$B$41)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(Febrero!$D$26:$D$27,Febrero!$D$29:$D$30,Febrero!$D$32:$D$33,Febrero!$D$35:$D$36,Febrero!$D$38:$D$39,Febrero!$D$41:$D$42)</c15:sqref>
                  </c15:fullRef>
                </c:ext>
              </c:extLst>
              <c:f>(Febrero!$D$26,Febrero!$D$29,Febrero!$D$32,Febrero!$D$35,Febrero!$D$38,Febrero!$D$41)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56DB-44F5-A6AB-E532A35F6B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4-43F2-A815-B3EE3D9CA1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04-43F2-A815-B3EE3D9CA1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04-43F2-A815-B3EE3D9CA1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04-43F2-A815-B3EE3D9CA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04-43F2-A815-B3EE3D9CA1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04-43F2-A815-B3EE3D9CA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(Marzo!$B$26:$B$27,Marzo!$B$29:$B$30,Marzo!$B$32:$B$33,Marzo!$B$35:$B$36,Marzo!$B$38:$B$39,Marzo!$B$41:$B$42)</c15:sqref>
                  </c15:fullRef>
                </c:ext>
              </c:extLst>
              <c:f>(Marzo!$B$26,Marzo!$B$29,Marzo!$B$32,Marzo!$B$35,Marzo!$B$38,Marzo!$B$41)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(Marzo!$D$26:$D$27,Marzo!$D$29:$D$30,Marzo!$D$32:$D$33,Marzo!$D$35:$D$36,Marzo!$D$38:$D$39,Marzo!$D$41:$D$42)</c15:sqref>
                  </c15:fullRef>
                </c:ext>
              </c:extLst>
              <c:f>(Marzo!$D$26,Marzo!$D$29,Marzo!$D$32,Marzo!$D$35,Marzo!$D$38,Marzo!$D$41)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2F04-43F2-A815-B3EE3D9CA1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5-40A8-ADDD-76E14FB0F5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75-40A8-ADDD-76E14FB0F5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75-40A8-ADDD-76E14FB0F5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5-40A8-ADDD-76E14FB0F5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75-40A8-ADDD-76E14FB0F5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75-40A8-ADDD-76E14FB0F5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(Abril!$B$26:$B$27,Abril!$B$29:$B$30,Abril!$B$32:$B$33,Abril!$B$35:$B$36,Abril!$B$38:$B$39,Abril!$B$41:$B$42)</c15:sqref>
                  </c15:fullRef>
                </c:ext>
              </c:extLst>
              <c:f>(Abril!$B$26,Abril!$B$29,Abril!$B$32,Abril!$B$35,Abril!$B$38,Abril!$B$41)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(Abril!$D$26:$D$27,Abril!$D$29:$D$30,Abril!$D$32:$D$33,Abril!$D$35:$D$36,Abril!$D$38:$D$39,Abril!$D$41:$D$42)</c15:sqref>
                  </c15:fullRef>
                </c:ext>
              </c:extLst>
              <c:f>(Abril!$D$26,Abril!$D$29,Abril!$D$32,Abril!$D$35,Abril!$D$38,Abril!$D$41)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B475-40A8-ADDD-76E14FB0F5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4-42E9-B05B-75C94EC54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4-42E9-B05B-75C94EC54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44-42E9-B05B-75C94EC54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4-42E9-B05B-75C94EC541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44-42E9-B05B-75C94EC541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44-42E9-B05B-75C94EC54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(Mayo!$B$26:$B$27,Mayo!$B$29:$B$30,Mayo!$B$32:$B$33,Mayo!$B$35:$B$36,Mayo!$B$38:$B$39,Mayo!$B$41:$B$42)</c15:sqref>
                  </c15:fullRef>
                </c:ext>
              </c:extLst>
              <c:f>(Mayo!$B$26,Mayo!$B$29,Mayo!$B$32,Mayo!$B$35,Mayo!$B$38,Mayo!$B$41)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(Mayo!$D$26:$D$27,Mayo!$D$29:$D$30,Mayo!$D$32:$D$33,Mayo!$D$35:$D$36,Mayo!$D$38:$D$39,Mayo!$D$41:$D$42)</c15:sqref>
                  </c15:fullRef>
                </c:ext>
              </c:extLst>
              <c:f>(Mayo!$D$26,Mayo!$D$29,Mayo!$D$32,Mayo!$D$35,Mayo!$D$38,Mayo!$D$41)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C44-42E9-B05B-75C94EC541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60-41E3-9E95-F1F80812B0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60-41E3-9E95-F1F80812B0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60-41E3-9E95-F1F80812B0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60-41E3-9E95-F1F80812B0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60-41E3-9E95-F1F80812B0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60-41E3-9E95-F1F80812B0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(Junio!$B$26:$B$27,Junio!$B$29:$B$30,Junio!$B$32:$B$33,Junio!$B$35:$B$36,Junio!$B$38:$B$39,Junio!$B$41:$B$42)</c15:sqref>
                  </c15:fullRef>
                </c:ext>
              </c:extLst>
              <c:f>(Junio!$B$26,Junio!$B$29,Junio!$B$32,Junio!$B$35,Junio!$B$38,Junio!$B$41)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(Junio!$D$26:$D$27,Junio!$D$29:$D$30,Junio!$D$32:$D$33,Junio!$D$35:$D$36,Junio!$D$38:$D$39,Junio!$D$41:$D$42)</c15:sqref>
                  </c15:fullRef>
                </c:ext>
              </c:extLst>
              <c:f>(Junio!$D$26,Junio!$D$29,Junio!$D$32,Junio!$D$35,Junio!$D$38,Junio!$D$41)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A460-41E3-9E95-F1F80812B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8-4C54-81AF-012246A66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8-4C54-81AF-012246A66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8-4C54-81AF-012246A66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C8-4C54-81AF-012246A66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C8-4C54-81AF-012246A66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C8-4C54-81AF-012246A660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(Julio!$B$26:$B$27,Julio!$B$29:$B$30,Julio!$B$32:$B$33,Julio!$B$35:$B$36,Julio!$B$38:$B$39,Julio!$B$41:$B$42)</c15:sqref>
                  </c15:fullRef>
                </c:ext>
              </c:extLst>
              <c:f>(Julio!$B$26,Julio!$B$29,Julio!$B$32,Julio!$B$35,Julio!$B$38,Julio!$B$41)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(Julio!$D$26:$D$27,Julio!$D$29:$D$30,Julio!$D$32:$D$33,Julio!$D$35:$D$36,Julio!$D$38:$D$39,Julio!$D$41:$D$42)</c15:sqref>
                  </c15:fullRef>
                </c:ext>
              </c:extLst>
              <c:f>(Julio!$D$26,Julio!$D$29,Julio!$D$32,Julio!$D$35,Julio!$D$38,Julio!$D$41)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25C8-4C54-81AF-012246A660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2-4324-AC2A-1532B58430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2-4324-AC2A-1532B58430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2-4324-AC2A-1532B58430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2-4324-AC2A-1532B58430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2-4324-AC2A-1532B58430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92-4324-AC2A-1532B5843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(Agosto!$B$26:$B$27,Agosto!$B$29:$B$30,Agosto!$B$32:$B$33,Agosto!$B$35:$B$36,Agosto!$B$38:$B$39,Agosto!$B$41:$B$42)</c15:sqref>
                  </c15:fullRef>
                </c:ext>
              </c:extLst>
              <c:f>(Agosto!$B$26,Agosto!$B$29,Agosto!$B$32,Agosto!$B$35,Agosto!$B$38,Agosto!$B$41)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(Agosto!$D$26:$D$27,Agosto!$D$29:$D$30,Agosto!$D$32:$D$33,Agosto!$D$35:$D$36,Agosto!$D$38:$D$39,Agosto!$D$41:$D$42)</c15:sqref>
                  </c15:fullRef>
                </c:ext>
              </c:extLst>
              <c:f>(Agosto!$D$26,Agosto!$D$29,Agosto!$D$32,Agosto!$D$35,Agosto!$D$38,Agosto!$D$41)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6292-4324-AC2A-1532B5843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E-47A1-9215-053291988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7E-47A1-9215-0532919884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7E-47A1-9215-0532919884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7E-47A1-9215-0532919884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7E-47A1-9215-0532919884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7E-47A1-9215-053291988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(Septiembre!$B$26:$B$27,Septiembre!$B$29:$B$30,Septiembre!$B$32:$B$33,Septiembre!$B$35:$B$36,Septiembre!$B$38:$B$39,Septiembre!$B$41:$B$42)</c15:sqref>
                  </c15:fullRef>
                </c:ext>
              </c:extLst>
              <c:f>(Septiembre!$B$26,Septiembre!$B$29,Septiembre!$B$32,Septiembre!$B$35,Septiembre!$B$38,Septiembre!$B$41)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(Septiembre!$D$26:$D$27,Septiembre!$D$29:$D$30,Septiembre!$D$32:$D$33,Septiembre!$D$35:$D$36,Septiembre!$D$38:$D$39,Septiembre!$D$41:$D$42)</c15:sqref>
                  </c15:fullRef>
                </c:ext>
              </c:extLst>
              <c:f>(Septiembre!$D$26,Septiembre!$D$29,Septiembre!$D$32,Septiembre!$D$35,Septiembre!$D$38,Septiembre!$D$41)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537E-47A1-9215-0532919884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F-4A11-91AB-6D33394951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F-4A11-91AB-6D33394951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3F-4A11-91AB-6D33394951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F-4A11-91AB-6D33394951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3F-4A11-91AB-6D33394951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3F-4A11-91AB-6D3339495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(Octubre!$B$26:$B$27,Octubre!$B$29:$B$30,Octubre!$B$32:$B$33,Octubre!$B$35:$B$36,Octubre!$B$38:$B$39,Octubre!$B$41:$B$42)</c15:sqref>
                  </c15:fullRef>
                </c:ext>
              </c:extLst>
              <c:f>(Octubre!$B$26,Octubre!$B$29,Octubre!$B$32,Octubre!$B$35,Octubre!$B$38,Octubre!$B$41)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(Octubre!$D$26:$D$27,Octubre!$D$29:$D$30,Octubre!$D$32:$D$33,Octubre!$D$35:$D$36,Octubre!$D$38:$D$39,Octubre!$D$41:$D$42)</c15:sqref>
                  </c15:fullRef>
                </c:ext>
              </c:extLst>
              <c:f>(Octubre!$D$26,Octubre!$D$29,Octubre!$D$32,Octubre!$D$35,Octubre!$D$38,Octubre!$D$41)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3E3F-4A11-91AB-6D33394951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B-4827-921D-C6BB385024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B-4827-921D-C6BB385024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EB-4827-921D-C6BB385024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B-4827-921D-C6BB385024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EB-4827-921D-C6BB385024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EB-4827-921D-C6BB385024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(Noviembre!$B$26:$B$27,Noviembre!$B$29:$B$30,Noviembre!$B$32:$B$33,Noviembre!$B$35:$B$36,Noviembre!$B$38:$B$39,Noviembre!$B$41:$B$42)</c15:sqref>
                  </c15:fullRef>
                </c:ext>
              </c:extLst>
              <c:f>(Noviembre!$B$26,Noviembre!$B$29,Noviembre!$B$32,Noviembre!$B$35,Noviembre!$B$38,Noviembre!$B$41)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(Noviembre!$D$26:$D$27,Noviembre!$D$29:$D$30,Noviembre!$D$32:$D$33,Noviembre!$D$35:$D$36,Noviembre!$D$38:$D$39,Noviembre!$D$41:$D$42)</c15:sqref>
                  </c15:fullRef>
                </c:ext>
              </c:extLst>
              <c:f>(Noviembre!$D$26,Noviembre!$D$29,Noviembre!$D$32,Noviembre!$D$35,Noviembre!$D$38,Noviembre!$D$41)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92EB-4827-921D-C6BB385024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A-46F3-A1DC-521F240D1A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A-46F3-A1DC-521F240D1A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FA-46F3-A1DC-521F240D1A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FA-46F3-A1DC-521F240D1A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FA-46F3-A1DC-521F240D1A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FA-46F3-A1DC-521F240D1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(Diciembre!$B$26:$B$27,Diciembre!$B$29:$B$30,Diciembre!$B$32:$B$33,Diciembre!$B$35:$B$36,Diciembre!$B$38:$B$39,Diciembre!$B$41:$B$42)</c15:sqref>
                  </c15:fullRef>
                </c:ext>
              </c:extLst>
              <c:f>(Diciembre!$B$26,Diciembre!$B$29,Diciembre!$B$32,Diciembre!$B$35,Diciembre!$B$38,Diciembre!$B$41)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(Diciembre!$D$26:$D$27,Diciembre!$D$29:$D$30,Diciembre!$D$32:$D$33,Diciembre!$D$35:$D$36,Diciembre!$D$38:$D$39,Diciembre!$D$41:$D$42)</c15:sqref>
                  </c15:fullRef>
                </c:ext>
              </c:extLst>
              <c:f>(Diciembre!$D$26,Diciembre!$D$29,Diciembre!$D$32,Diciembre!$D$35,Diciembre!$D$38,Diciembre!$D$41)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15FA-46F3-A1DC-521F240D1A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7816710794688"/>
          <c:y val="9.5869457451805723E-2"/>
          <c:w val="0.7593307151691181"/>
          <c:h val="0.5941762950332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E-422C-8B83-A8AEB9BF56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7E-422C-8B83-A8AEB9BF56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7E-422C-8B83-A8AEB9BF56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7E-422C-8B83-A8AEB9BF56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7E-422C-8B83-A8AEB9BF56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7E-422C-8B83-A8AEB9BF5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('EJEMPLO GASTOS MENSUALES'!$B$26:$B$27,'EJEMPLO GASTOS MENSUALES'!$B$29:$B$30,'EJEMPLO GASTOS MENSUALES'!$B$32:$B$33,'EJEMPLO GASTOS MENSUALES'!$B$35:$B$36,'EJEMPLO GASTOS MENSUALES'!$B$38:$B$39,'EJEMPLO GASTOS MENSUALES'!$B$41:$B$42)</c15:sqref>
                  </c15:fullRef>
                </c:ext>
              </c:extLst>
              <c:f>('EJEMPLO GASTOS MENSUALES'!$B$26,'EJEMPLO GASTOS MENSUALES'!$B$29,'EJEMPLO GASTOS MENSUALES'!$B$32,'EJEMPLO GASTOS MENSUALES'!$B$35,'EJEMPLO GASTOS MENSUALES'!$B$38,'EJEMPLO GASTOS MENSUALES'!$B$41)</c:f>
              <c:strCache>
                <c:ptCount val="6"/>
                <c:pt idx="0">
                  <c:v>Supermercado</c:v>
                </c:pt>
                <c:pt idx="1">
                  <c:v>Transporte</c:v>
                </c:pt>
                <c:pt idx="2">
                  <c:v>Bares / Restaurantes</c:v>
                </c:pt>
                <c:pt idx="3">
                  <c:v>Shopping</c:v>
                </c:pt>
                <c:pt idx="4">
                  <c:v>Ocio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('EJEMPLO GASTOS MENSUALES'!$D$26:$D$27,'EJEMPLO GASTOS MENSUALES'!$D$29:$D$30,'EJEMPLO GASTOS MENSUALES'!$D$32:$D$33,'EJEMPLO GASTOS MENSUALES'!$D$35:$D$36,'EJEMPLO GASTOS MENSUALES'!$D$38:$D$39,'EJEMPLO GASTOS MENSUALES'!$D$41:$D$42)</c15:sqref>
                  </c15:fullRef>
                </c:ext>
              </c:extLst>
              <c:f>('EJEMPLO GASTOS MENSUALES'!$D$26,'EJEMPLO GASTOS MENSUALES'!$D$29,'EJEMPLO GASTOS MENSUALES'!$D$32,'EJEMPLO GASTOS MENSUALES'!$D$35,'EJEMPLO GASTOS MENSUALES'!$D$38,'EJEMPLO GASTOS MENSUALES'!$D$41)</c:f>
              <c:numCache>
                <c:formatCode>#,##0.00</c:formatCode>
                <c:ptCount val="6"/>
                <c:pt idx="0">
                  <c:v>40</c:v>
                </c:pt>
                <c:pt idx="1">
                  <c:v>52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130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9B7E-422C-8B83-A8AEB9BF56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moneezy.es/eezy-repay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moneezy.es/" TargetMode="External"/><Relationship Id="rId6" Type="http://schemas.openxmlformats.org/officeDocument/2006/relationships/hyperlink" Target="https://moneezy.es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#'BEISPIEL FIXES BUDGET'!A1"/><Relationship Id="rId4" Type="http://schemas.openxmlformats.org/officeDocument/2006/relationships/hyperlink" Target="https://moneezy.es/sobre-nosotros/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4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5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6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7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8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9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0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hyperlink" Target="https://moneezy.de/" TargetMode="External"/><Relationship Id="rId7" Type="http://schemas.openxmlformats.org/officeDocument/2006/relationships/hyperlink" Target="https://moneezy.es/eezy-repay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2.xml"/><Relationship Id="rId6" Type="http://schemas.openxmlformats.org/officeDocument/2006/relationships/image" Target="../media/image8.png"/><Relationship Id="rId5" Type="http://schemas.openxmlformats.org/officeDocument/2006/relationships/hyperlink" Target="#'BEISPIEL MONAT - ANLEITUNG'!A1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https://moneezy.es/sobre-nosotros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moneezy.de/" TargetMode="External"/><Relationship Id="rId6" Type="http://schemas.openxmlformats.org/officeDocument/2006/relationships/hyperlink" Target="https://moneezy.es/eezy-repay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moneezy.es" TargetMode="External"/><Relationship Id="rId9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s://moneezy.de/" TargetMode="External"/><Relationship Id="rId2" Type="http://schemas.openxmlformats.org/officeDocument/2006/relationships/image" Target="../media/image7.png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280307</xdr:colOff>
      <xdr:row>0</xdr:row>
      <xdr:rowOff>300717</xdr:rowOff>
    </xdr:from>
    <xdr:to>
      <xdr:col>1</xdr:col>
      <xdr:colOff>1191986</xdr:colOff>
      <xdr:row>2</xdr:row>
      <xdr:rowOff>178015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D5EC72-4633-F378-8D55-2E82B291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82" y="300717"/>
          <a:ext cx="911679" cy="610723"/>
        </a:xfrm>
        <a:prstGeom prst="rect">
          <a:avLst/>
        </a:prstGeom>
      </xdr:spPr>
    </xdr:pic>
    <xdr:clientData/>
  </xdr:twoCellAnchor>
  <xdr:twoCellAnchor editAs="oneCell">
    <xdr:from>
      <xdr:col>1</xdr:col>
      <xdr:colOff>98950</xdr:colOff>
      <xdr:row>25</xdr:row>
      <xdr:rowOff>173990</xdr:rowOff>
    </xdr:from>
    <xdr:to>
      <xdr:col>1</xdr:col>
      <xdr:colOff>270400</xdr:colOff>
      <xdr:row>26</xdr:row>
      <xdr:rowOff>80328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7482CF-E405-EB09-7242-247EB689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513" y="6309678"/>
          <a:ext cx="177165" cy="160020"/>
        </a:xfrm>
        <a:prstGeom prst="rect">
          <a:avLst/>
        </a:prstGeom>
      </xdr:spPr>
    </xdr:pic>
    <xdr:clientData/>
  </xdr:twoCellAnchor>
  <xdr:twoCellAnchor editAs="oneCell">
    <xdr:from>
      <xdr:col>14</xdr:col>
      <xdr:colOff>895585</xdr:colOff>
      <xdr:row>33</xdr:row>
      <xdr:rowOff>180975</xdr:rowOff>
    </xdr:from>
    <xdr:to>
      <xdr:col>16</xdr:col>
      <xdr:colOff>41910</xdr:colOff>
      <xdr:row>35</xdr:row>
      <xdr:rowOff>224247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49AC46-E389-4056-B8EE-0F547E9C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135" y="8334375"/>
          <a:ext cx="780815" cy="521427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10</xdr:row>
      <xdr:rowOff>38100</xdr:rowOff>
    </xdr:from>
    <xdr:to>
      <xdr:col>15</xdr:col>
      <xdr:colOff>161925</xdr:colOff>
      <xdr:row>12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03555B-7112-4A5D-ADBE-3AA58DF86BD1}"/>
            </a:ext>
          </a:extLst>
        </xdr:cNvPr>
        <xdr:cNvSpPr txBox="1"/>
      </xdr:nvSpPr>
      <xdr:spPr>
        <a:xfrm>
          <a:off x="9029700" y="2495550"/>
          <a:ext cx="26289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Casillas grises:</a:t>
          </a:r>
          <a:r>
            <a:rPr lang="de-DE" sz="1100" kern="1200" baseline="0"/>
            <a:t> calculos automáticos. No debes ingresar datos aquí.</a:t>
          </a:r>
          <a:endParaRPr lang="en-DK" sz="1100" kern="1200"/>
        </a:p>
      </xdr:txBody>
    </xdr:sp>
    <xdr:clientData/>
  </xdr:twoCellAnchor>
  <xdr:twoCellAnchor>
    <xdr:from>
      <xdr:col>12</xdr:col>
      <xdr:colOff>123825</xdr:colOff>
      <xdr:row>12</xdr:row>
      <xdr:rowOff>152400</xdr:rowOff>
    </xdr:from>
    <xdr:to>
      <xdr:col>15</xdr:col>
      <xdr:colOff>161925</xdr:colOff>
      <xdr:row>14</xdr:row>
      <xdr:rowOff>171450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B0C1B08-41F7-471F-9288-6AAEA150FA4A}"/>
            </a:ext>
          </a:extLst>
        </xdr:cNvPr>
        <xdr:cNvSpPr txBox="1"/>
      </xdr:nvSpPr>
      <xdr:spPr>
        <a:xfrm>
          <a:off x="9029700" y="3105150"/>
          <a:ext cx="26289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kern="1200"/>
            <a:t>Casillas</a:t>
          </a:r>
          <a:r>
            <a:rPr lang="de-DE" sz="1100" kern="1200" baseline="0"/>
            <a:t> blancas: introduce tus datos manualmente. </a:t>
          </a:r>
          <a:endParaRPr lang="en-DK" sz="1100" kern="1200"/>
        </a:p>
      </xdr:txBody>
    </xdr:sp>
    <xdr:clientData/>
  </xdr:twoCellAnchor>
  <xdr:twoCellAnchor>
    <xdr:from>
      <xdr:col>12</xdr:col>
      <xdr:colOff>123825</xdr:colOff>
      <xdr:row>15</xdr:row>
      <xdr:rowOff>9525</xdr:rowOff>
    </xdr:from>
    <xdr:to>
      <xdr:col>15</xdr:col>
      <xdr:colOff>161925</xdr:colOff>
      <xdr:row>17</xdr:row>
      <xdr:rowOff>28575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12CC517-B41D-481D-AC65-9C8277062A6A}"/>
            </a:ext>
          </a:extLst>
        </xdr:cNvPr>
        <xdr:cNvSpPr txBox="1"/>
      </xdr:nvSpPr>
      <xdr:spPr>
        <a:xfrm>
          <a:off x="9029700" y="3705225"/>
          <a:ext cx="26289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b="0" i="0" u="none" strike="noStrike" kern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u="none" strike="noStrike" kern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DK" sz="1100" kern="1200"/>
        </a:p>
      </xdr:txBody>
    </xdr:sp>
    <xdr:clientData/>
  </xdr:twoCellAnchor>
  <xdr:twoCellAnchor>
    <xdr:from>
      <xdr:col>12</xdr:col>
      <xdr:colOff>133350</xdr:colOff>
      <xdr:row>18</xdr:row>
      <xdr:rowOff>133351</xdr:rowOff>
    </xdr:from>
    <xdr:to>
      <xdr:col>15</xdr:col>
      <xdr:colOff>180975</xdr:colOff>
      <xdr:row>19</xdr:row>
      <xdr:rowOff>196937</xdr:rowOff>
    </xdr:to>
    <xdr:sp macro="" textlink="">
      <xdr:nvSpPr>
        <xdr:cNvPr id="10" name="Rectangle: Rounded Corner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8EB2F60-C0E0-298C-D410-010E2369F635}"/>
            </a:ext>
          </a:extLst>
        </xdr:cNvPr>
        <xdr:cNvSpPr/>
      </xdr:nvSpPr>
      <xdr:spPr>
        <a:xfrm>
          <a:off x="9292590" y="4758691"/>
          <a:ext cx="2707005" cy="315046"/>
        </a:xfrm>
        <a:prstGeom prst="roundRect">
          <a:avLst/>
        </a:prstGeom>
        <a:solidFill>
          <a:srgbClr val="0284C7"/>
        </a:solidFill>
        <a:ln>
          <a:solidFill>
            <a:srgbClr val="0284C7"/>
          </a:solidFill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540000" algn="ctr"/>
          <a:r>
            <a:rPr lang="da-DK" sz="1400" b="0" kern="1200"/>
            <a:t>Aumenta</a:t>
          </a:r>
          <a:r>
            <a:rPr lang="da-DK" sz="1400" b="0" kern="1200" baseline="0"/>
            <a:t> tu presupuesto</a:t>
          </a:r>
          <a:endParaRPr lang="en-DK" sz="1400" b="0" kern="1200"/>
        </a:p>
      </xdr:txBody>
    </xdr:sp>
    <xdr:clientData/>
  </xdr:twoCellAnchor>
  <xdr:twoCellAnchor editAs="oneCell">
    <xdr:from>
      <xdr:col>12</xdr:col>
      <xdr:colOff>276225</xdr:colOff>
      <xdr:row>18</xdr:row>
      <xdr:rowOff>190500</xdr:rowOff>
    </xdr:from>
    <xdr:to>
      <xdr:col>13</xdr:col>
      <xdr:colOff>34290</xdr:colOff>
      <xdr:row>19</xdr:row>
      <xdr:rowOff>148590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B1E869E-07D8-EBF5-8D52-31D7F78C7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 bright="70000" contrast="-70000"/>
        </a:blip>
        <a:stretch>
          <a:fillRect/>
        </a:stretch>
      </xdr:blipFill>
      <xdr:spPr>
        <a:xfrm>
          <a:off x="9182100" y="4629150"/>
          <a:ext cx="200025" cy="200025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20</xdr:row>
      <xdr:rowOff>171450</xdr:rowOff>
    </xdr:from>
    <xdr:to>
      <xdr:col>15</xdr:col>
      <xdr:colOff>200024</xdr:colOff>
      <xdr:row>23</xdr:row>
      <xdr:rowOff>19050</xdr:rowOff>
    </xdr:to>
    <xdr:sp macro="" textlink="">
      <xdr:nvSpPr>
        <xdr:cNvPr id="14" name="Rectangle: Rounded Corner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D5D779-9985-4E1D-B424-B3BCFA526FDC}"/>
            </a:ext>
          </a:extLst>
        </xdr:cNvPr>
        <xdr:cNvSpPr/>
      </xdr:nvSpPr>
      <xdr:spPr>
        <a:xfrm>
          <a:off x="9029700" y="5105400"/>
          <a:ext cx="2666999" cy="590550"/>
        </a:xfrm>
        <a:prstGeom prst="roundRect">
          <a:avLst/>
        </a:prstGeom>
        <a:solidFill>
          <a:srgbClr val="0284C7"/>
        </a:solidFill>
        <a:ln>
          <a:noFill/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32000" algn="ctr"/>
          <a:r>
            <a:rPr lang="da-DK" sz="1400" b="0" kern="1200"/>
            <a:t>Plan de pagos</a:t>
          </a:r>
          <a:r>
            <a:rPr lang="da-DK" sz="1400" b="0" kern="1200" baseline="0"/>
            <a:t> gratis </a:t>
          </a:r>
          <a:endParaRPr lang="en-DK" sz="1400" b="0" kern="1200"/>
        </a:p>
      </xdr:txBody>
    </xdr:sp>
    <xdr:clientData/>
  </xdr:twoCellAnchor>
  <xdr:twoCellAnchor editAs="oneCell">
    <xdr:from>
      <xdr:col>12</xdr:col>
      <xdr:colOff>276226</xdr:colOff>
      <xdr:row>21</xdr:row>
      <xdr:rowOff>76201</xdr:rowOff>
    </xdr:from>
    <xdr:to>
      <xdr:col>13</xdr:col>
      <xdr:colOff>114301</xdr:colOff>
      <xdr:row>22</xdr:row>
      <xdr:rowOff>114301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790CF3D-1B53-9B03-C2E5-DA45F5232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lum bright="70000" contrast="-70000"/>
        </a:blip>
        <a:stretch>
          <a:fillRect/>
        </a:stretch>
      </xdr:blipFill>
      <xdr:spPr>
        <a:xfrm>
          <a:off x="9182101" y="5257801"/>
          <a:ext cx="285750" cy="285750"/>
        </a:xfrm>
        <a:prstGeom prst="rect">
          <a:avLst/>
        </a:prstGeom>
      </xdr:spPr>
    </xdr:pic>
    <xdr:clientData/>
  </xdr:twoCellAnchor>
  <xdr:twoCellAnchor>
    <xdr:from>
      <xdr:col>13</xdr:col>
      <xdr:colOff>123825</xdr:colOff>
      <xdr:row>24</xdr:row>
      <xdr:rowOff>0</xdr:rowOff>
    </xdr:from>
    <xdr:to>
      <xdr:col>16</xdr:col>
      <xdr:colOff>85725</xdr:colOff>
      <xdr:row>26</xdr:row>
      <xdr:rowOff>19050</xdr:rowOff>
    </xdr:to>
    <xdr:sp macro="" textlink="">
      <xdr:nvSpPr>
        <xdr:cNvPr id="2" name="TextBox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B6AEF80-5962-4E8C-AE74-C66769586C11}"/>
            </a:ext>
          </a:extLst>
        </xdr:cNvPr>
        <xdr:cNvSpPr txBox="1"/>
      </xdr:nvSpPr>
      <xdr:spPr>
        <a:xfrm>
          <a:off x="9477375" y="5924550"/>
          <a:ext cx="23526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como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12</xdr:col>
      <xdr:colOff>228599</xdr:colOff>
      <xdr:row>24</xdr:row>
      <xdr:rowOff>152400</xdr:rowOff>
    </xdr:from>
    <xdr:to>
      <xdr:col>13</xdr:col>
      <xdr:colOff>28575</xdr:colOff>
      <xdr:row>25</xdr:row>
      <xdr:rowOff>147451</xdr:rowOff>
    </xdr:to>
    <xdr:pic>
      <xdr:nvPicPr>
        <xdr:cNvPr id="3" name="Picture 2" descr="iOS 17.4">
          <a:extLst>
            <a:ext uri="{FF2B5EF4-FFF2-40B4-BE49-F238E27FC236}">
              <a16:creationId xmlns:a16="http://schemas.microsoft.com/office/drawing/2014/main" id="{0B09EFAA-31DF-40A8-A81D-457765AA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4" y="6076950"/>
          <a:ext cx="247651" cy="24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679C6-C067-483A-AF7A-971B5ACC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EB2A5-559A-4E3B-B738-F5291C8A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188" y="2634642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1209A7-B322-41DD-98B6-2A92CA01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5EE7D5-3A91-4676-9137-D7F74B36FE1B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Enero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5BDA002-E537-472A-B558-0FC8424B243D}"/>
            </a:ext>
          </a:extLst>
        </xdr:cNvPr>
        <xdr:cNvSpPr txBox="1"/>
      </xdr:nvSpPr>
      <xdr:spPr>
        <a:xfrm>
          <a:off x="9277350" y="7391400"/>
          <a:ext cx="3352800" cy="5143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AEF531-75F2-4AA1-A540-33B8F1B8A63C}"/>
            </a:ext>
          </a:extLst>
        </xdr:cNvPr>
        <xdr:cNvSpPr txBox="1"/>
      </xdr:nvSpPr>
      <xdr:spPr>
        <a:xfrm>
          <a:off x="9277350" y="80010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36AB03D-B4ED-4B30-B5C5-49CBF6086C81}"/>
            </a:ext>
          </a:extLst>
        </xdr:cNvPr>
        <xdr:cNvSpPr txBox="1"/>
      </xdr:nvSpPr>
      <xdr:spPr>
        <a:xfrm>
          <a:off x="9277350" y="86010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585E12-7303-4919-83AE-0D9566D07B09}"/>
            </a:ext>
          </a:extLst>
        </xdr:cNvPr>
        <xdr:cNvSpPr txBox="1"/>
      </xdr:nvSpPr>
      <xdr:spPr>
        <a:xfrm>
          <a:off x="9563100" y="92964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8" name="Picture 7" descr="iOS 17.4">
          <a:extLst>
            <a:ext uri="{FF2B5EF4-FFF2-40B4-BE49-F238E27FC236}">
              <a16:creationId xmlns:a16="http://schemas.microsoft.com/office/drawing/2014/main" id="{9F6E6D6C-5B36-5A5C-52FB-216600AD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94773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A462A2-4E6C-44EE-AEE9-81D1E95F5580}"/>
            </a:ext>
          </a:extLst>
        </xdr:cNvPr>
        <xdr:cNvSpPr txBox="1"/>
      </xdr:nvSpPr>
      <xdr:spPr>
        <a:xfrm>
          <a:off x="9572625" y="9867900"/>
          <a:ext cx="30861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1" name="Picture 10" descr="iOS 17.4">
          <a:extLst>
            <a:ext uri="{FF2B5EF4-FFF2-40B4-BE49-F238E27FC236}">
              <a16:creationId xmlns:a16="http://schemas.microsoft.com/office/drawing/2014/main" id="{1DD7F9DC-C094-BA88-6783-3F126B9F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002982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1BC02AA-BC1C-4E0F-690C-861C6D02E2E5}"/>
            </a:ext>
          </a:extLst>
        </xdr:cNvPr>
        <xdr:cNvSpPr txBox="1"/>
      </xdr:nvSpPr>
      <xdr:spPr>
        <a:xfrm>
          <a:off x="2015987" y="2937841"/>
          <a:ext cx="30355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4FC099C-2250-4B39-8E24-8A730813C631}"/>
            </a:ext>
          </a:extLst>
        </xdr:cNvPr>
        <xdr:cNvSpPr txBox="1"/>
      </xdr:nvSpPr>
      <xdr:spPr>
        <a:xfrm>
          <a:off x="2024270" y="3026466"/>
          <a:ext cx="161511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E943412-0290-5FB8-793D-A18C0E5DFD0D}"/>
            </a:ext>
          </a:extLst>
        </xdr:cNvPr>
        <xdr:cNvCxnSpPr/>
      </xdr:nvCxnSpPr>
      <xdr:spPr>
        <a:xfrm flipV="1">
          <a:off x="2020725" y="3019306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A74235-9893-4F80-A825-6A082BB2B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92909-A001-4CDF-BACC-7FDB6689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2DFC9E-B1D1-4448-A07C-75099736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6</xdr:col>
      <xdr:colOff>304800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C6695B-6A30-409E-98FE-1A79E50CF555}"/>
            </a:ext>
          </a:extLst>
        </xdr:cNvPr>
        <xdr:cNvSpPr txBox="1"/>
      </xdr:nvSpPr>
      <xdr:spPr>
        <a:xfrm>
          <a:off x="1619566" y="252412"/>
          <a:ext cx="4171634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Febrero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DD41E9-510E-4B72-904F-B4652A2B69D5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9D3C38-5099-4A15-ABE7-B67AEF72A6E0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6C3200-4F1B-4591-9F8C-3F9354D5385B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6596EC-239F-49AB-8BAB-237C86A16B4B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43F62F5E-3CBC-4C9A-BBBA-14713AE5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BE3713-0262-477C-9C9F-F0297BCCF314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477DC383-34D8-4823-8BD4-F8053F1C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0642D48-2832-4FA9-86AF-3441A4F952B9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5064049-06FA-4490-90CC-BBCB360D9B1E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76C43F8-D618-45E7-8BC3-15F779E21F39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018A56-014E-40F9-99A0-06A132D2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EA74D-6820-4788-8865-13FFFBF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C08173-06D9-4D71-A918-0A106ECFC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5D1772-536C-480E-A0ED-F3BF444AD511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Marzo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B60CC3-210A-4A95-A1F6-0064D68A7436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D90C17-86E8-419A-8DE8-FC3F8CC2908F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9447EA3-6D9E-4F2C-9AD5-584B95F58EBD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9CB78C-A81A-4F8B-85BD-26A93EC4820D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7A1AACBF-CA91-494E-BE08-45174700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593568-4E06-4FA7-BE5F-F66B9B433192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5E157392-F1F4-4B88-9A5D-DF38AE89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4589E48-8C9F-420A-A644-5D2192873272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0E2542C-0378-448E-81B5-9DB262FAFBF8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949930E-06C8-489A-A159-8D2490B4CA73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46864-CB92-48A4-939C-1E6DD0F3D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5AE05F-B30F-4D09-9E98-293B9861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EE079-C97B-40C8-9504-99C98A96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F164D7-7A19-4E14-BD7C-5F21B4D8BAC5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Abril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93C828-65C9-4346-AA63-791F8389D47D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8E3BC8-ED07-4DF5-B9D4-E2F1D3F77EA3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2181384-54CD-42CE-964D-468BAEDB38E8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9CF168-3003-4448-AF0D-9229EF696993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B7F6E2E9-97DC-48BF-8D9C-7E108A8A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B08F5C-B02A-43CE-B3B3-1DAD48605B91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D687234C-325A-41AB-9345-07059D3D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CEF28F1-CAB6-4A43-8982-3F2E6DC0BC06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4789504-778B-4DCF-9FCE-CBC83FA4D0ED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E7EDA21-8799-42EF-9855-4A20447D9D80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91F515-DDEE-4050-A9E8-1E1B27331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DD991C-4F5D-4526-BAFF-E01130CF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0FF58-EE46-480A-9210-30A07E64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B284C2-CEBA-4467-BA6A-318982EE6CFF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Mayo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B05B06-B6A0-456A-BF4C-AC7C1AAA16F7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3376CF-F071-42B1-A92D-4EDC98A0869D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7059F7B-46F5-4327-96BF-91C3E947F1E8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480EE4-CE40-406A-8622-DDD3DC6BC5D4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FDB06EE4-E4B2-4DCC-81F4-AB2016AC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AF633D-6F1E-4CA9-865A-B353C4FEE27C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2668665D-F0A2-4D36-911A-DF254724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4D4C743-B402-47C0-9262-2DE9985D53E6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190127E-78CE-41D8-857E-8CEC53D9EFE8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FF76A8D-523A-475A-B4FD-101C04CE0169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151999-6A8B-4722-80BA-F0CFE9570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824D78-26F1-4FAE-A374-93EBC77D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0322A2-730E-4A85-88A5-E1F87A635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63E25E-E94E-4CDD-98AA-994F3E502667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Junio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8CAD9B-2702-48D7-91EA-F02F4C4DD36B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7539A0-6FDE-4B27-BFAC-206BEE567CCA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2B58A9-F4D7-456D-A95F-6A4EA3769ED3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B168C0-EAF3-42AD-B5AE-6BE8BCC9030B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6B4E3D1B-921E-4E64-94E0-846A16E1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EFDF8B-2E17-444B-BD2E-277DDF0BD770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C46626C4-7874-46CE-B0AB-62B4AAD9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7C6A92E-DD8A-423B-9266-E09888EE1739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3AC28D7-335C-4E63-A793-EC5E8AA4AD03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6E14288-03B2-449C-B81A-5E435FDCF7F5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D01F7-6FE7-463E-BA44-9B3A9D3C8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99577D-A8FC-4A0C-9DBB-98FD4531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E7E51B-CC1E-483E-BC5F-F8ED9ECA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D316E-6EC8-4C2C-9B35-95EC17D8A6B4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Julio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6B2B7A-7886-4EEC-AEBB-302E3FB85246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45C5C6-F16A-405F-9209-42B7FD785FC7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5FC60F3-A9D3-460D-B18A-344AEF3B8FC9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C0F528-0216-456C-9688-93DA69B20409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97303C6C-924F-4BF4-8EA8-D1108CA6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519B6-1CC7-4E98-AD9C-667AD8D79881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93965510-3248-4CE6-B0FE-ABBE6977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2742A5-B437-4218-A559-882666C2D805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3EDE0B6-5BDB-484B-BE12-CE0174A79581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8D7EECE-E996-4625-BEC7-0BE6E9DD8766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235333-14CD-4573-A641-598615C0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56FAC1-742B-4CBB-8318-9FFF488C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5AA244-53BB-432F-BF20-4476E337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3A0E0C-3E0C-493A-9C02-3F3CF206C9B0}"/>
            </a:ext>
          </a:extLst>
        </xdr:cNvPr>
        <xdr:cNvSpPr txBox="1"/>
      </xdr:nvSpPr>
      <xdr:spPr>
        <a:xfrm>
          <a:off x="1619566" y="252412"/>
          <a:ext cx="3259140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Agosto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16A028-91A7-47F0-B145-7ADCCB090D20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28CB0D-492D-4DAF-A096-6138B68FCF4F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792341-2044-4E6A-AE8E-B8166008F0D9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235254-6DBD-44CD-9C74-4C4A1169A289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1195BC7C-26D3-4A88-91CC-4951A039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F1C992-57AF-4287-ABC3-F3F511E88506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A06D882F-12AB-4171-84A9-76AB29AE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E8ED222-3E05-4CA1-A951-9C4F070CE9F0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14687BD-0F2E-4625-A468-CF8EFA3D0EDE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5BD5453-525A-4410-A68A-0C950D626E3B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37A51-2612-4C60-BD44-8DE01FD2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95BC77-358D-4D9B-9D50-8C7F86C5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D41CEA-5570-48EE-BEDD-86919E17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6</xdr:col>
      <xdr:colOff>312420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7EF1E94-63CB-424B-8728-00D2217D8C50}"/>
            </a:ext>
          </a:extLst>
        </xdr:cNvPr>
        <xdr:cNvSpPr txBox="1"/>
      </xdr:nvSpPr>
      <xdr:spPr>
        <a:xfrm>
          <a:off x="1619566" y="252412"/>
          <a:ext cx="3904934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Septiembre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0B25FF-D8B6-4CB5-B74B-D1928B2446C3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3C4BB7-205C-4241-8B54-8124DEF87125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440C22C-5C4D-4BD8-9F45-EBF0054C4129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6062D7-7B50-4FF2-86EE-A9A2E09DDA74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9E608D59-ED19-4DD5-B062-2BC9FD5C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67A139-F951-4031-A315-E29676D1408D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ED97EE81-2EB8-4406-B7F4-828409C9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5B32F79-B3CC-4B79-A693-E29CC075C053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FBBE379-EA9F-40C1-A7BD-97FC2E4AAD29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515605A-0A6F-4FD2-AA5E-194700184578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6CC2A3-8726-4A6C-A0F0-956E09F75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5A76B-9E12-41BD-880C-3EA4E27E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24ED4E-E909-4402-A877-65B8E779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1074420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CF84A9-E3B2-4F29-B1FD-66417657B341}"/>
            </a:ext>
          </a:extLst>
        </xdr:cNvPr>
        <xdr:cNvSpPr txBox="1"/>
      </xdr:nvSpPr>
      <xdr:spPr>
        <a:xfrm>
          <a:off x="1619566" y="252412"/>
          <a:ext cx="3523934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Octubre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5D1F4E-0B20-4CE2-95F2-752D1FDEDFC8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CA61C1-3A70-4B36-B158-A322085FF6D5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4DF9E3E-E0E9-4A77-8538-524DD512B463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949CD0-8216-46BA-8CE6-650352838CCA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2E87C40F-666A-42DC-BEFF-D036AF53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AEE885-A7C3-4E97-81C5-DD6DE78C5B92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4FA11FC8-472E-4D0B-9D5E-61A36C0E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446068-6CCA-40A1-8B40-B87EAFAD6DD9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F9DF4AC-FACF-4ECA-9247-1C1CCEBA1AD1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78006F5-0ADA-4ABD-A0E7-5FE36C5EB682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4A53C-BD77-4232-9C78-794C84AFF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856A05-3425-458B-B449-FC00FED3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E76583-7D64-4330-A956-018A90E1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6</xdr:col>
      <xdr:colOff>259080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581FC8-2ECE-494F-A5DA-F9F159FAFBF9}"/>
            </a:ext>
          </a:extLst>
        </xdr:cNvPr>
        <xdr:cNvSpPr txBox="1"/>
      </xdr:nvSpPr>
      <xdr:spPr>
        <a:xfrm>
          <a:off x="1619566" y="252412"/>
          <a:ext cx="3851594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Noviembre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34D839-BFF0-425B-8188-123FDAF09E81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E5EBC6-8B29-4185-AD11-BAEE9868C93C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8E0C555-5E07-4ECA-9C5E-B558FC08B234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83E162-9D55-488B-A1EB-828ECB84B53C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0DB027CE-0D98-4E18-8827-68CC918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33388CA-5B4F-49B2-8FA1-DEF087DC4E75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29813740-51A7-4231-8E1C-924EE0F9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10BA37D-889A-48B6-88E4-7813764789F4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B6C5DB1-94D1-4290-B530-C091F2DAD2F9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2115399-B8A0-4DFF-B8BA-BB9B9586DDB9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368102-DAEA-4E64-8067-59436C6C1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188920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70F8CB-0063-4029-B90C-B1D3316F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1858" y="2642262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03DD8A-C4F9-450B-BF3B-1C24E417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03" y="284161"/>
          <a:ext cx="913584" cy="610723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6</xdr:col>
      <xdr:colOff>198120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E9B792-4CC8-4166-82C2-C397F2DDCDA3}"/>
            </a:ext>
          </a:extLst>
        </xdr:cNvPr>
        <xdr:cNvSpPr txBox="1"/>
      </xdr:nvSpPr>
      <xdr:spPr>
        <a:xfrm>
          <a:off x="1619566" y="252412"/>
          <a:ext cx="3790634" cy="97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 de Diciembre</a:t>
          </a:r>
          <a:endParaRPr lang="de-DE" sz="2200" kern="1200" baseline="0">
            <a:latin typeface="Aptos Black" panose="020B0004020202020204" pitchFamily="34" charset="0"/>
          </a:endParaRPr>
        </a:p>
        <a:p>
          <a:r>
            <a:rPr lang="de-DE" sz="1400" kern="1200">
              <a:latin typeface="Avenir Next LT Pro Light" panose="020B0304020202020204" pitchFamily="34" charset="0"/>
            </a:rPr>
            <a:t>RESUMEN</a:t>
          </a:r>
          <a:r>
            <a:rPr lang="de-DE" sz="1400" kern="1200" baseline="0">
              <a:latin typeface="Avenir Next LT Pro Light" panose="020B0304020202020204" pitchFamily="34" charset="0"/>
            </a:rPr>
            <a:t> MENSUAL</a:t>
          </a:r>
          <a:endParaRPr lang="en-DK" sz="1400" kern="1200">
            <a:solidFill>
              <a:schemeClr val="dk1"/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104775</xdr:colOff>
      <xdr:row>32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BA70BF-2B22-44B4-8CCE-9D6B19880FEE}"/>
            </a:ext>
          </a:extLst>
        </xdr:cNvPr>
        <xdr:cNvSpPr txBox="1"/>
      </xdr:nvSpPr>
      <xdr:spPr>
        <a:xfrm>
          <a:off x="9685020" y="7475220"/>
          <a:ext cx="3449955" cy="5219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32</xdr:row>
      <xdr:rowOff>114300</xdr:rowOff>
    </xdr:from>
    <xdr:to>
      <xdr:col>15</xdr:col>
      <xdr:colOff>104775</xdr:colOff>
      <xdr:row>34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E2436B-EDDF-48C0-8970-03DE8D25C10F}"/>
            </a:ext>
          </a:extLst>
        </xdr:cNvPr>
        <xdr:cNvSpPr txBox="1"/>
      </xdr:nvSpPr>
      <xdr:spPr>
        <a:xfrm>
          <a:off x="9685020" y="8092440"/>
          <a:ext cx="3449955" cy="52197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0</xdr:colOff>
      <xdr:row>34</xdr:row>
      <xdr:rowOff>219075</xdr:rowOff>
    </xdr:from>
    <xdr:to>
      <xdr:col>15</xdr:col>
      <xdr:colOff>104775</xdr:colOff>
      <xdr:row>36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ABA545D-5F02-4A25-8DA8-88B5A74505C4}"/>
            </a:ext>
          </a:extLst>
        </xdr:cNvPr>
        <xdr:cNvSpPr txBox="1"/>
      </xdr:nvSpPr>
      <xdr:spPr>
        <a:xfrm>
          <a:off x="9685020" y="8700135"/>
          <a:ext cx="3449955" cy="52197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285750</xdr:colOff>
      <xdr:row>37</xdr:row>
      <xdr:rowOff>171450</xdr:rowOff>
    </xdr:from>
    <xdr:to>
      <xdr:col>15</xdr:col>
      <xdr:colOff>123825</xdr:colOff>
      <xdr:row>39</xdr:row>
      <xdr:rowOff>190500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3B6E26-00E1-41EC-BBEF-52F7E8D3B527}"/>
            </a:ext>
          </a:extLst>
        </xdr:cNvPr>
        <xdr:cNvSpPr txBox="1"/>
      </xdr:nvSpPr>
      <xdr:spPr>
        <a:xfrm>
          <a:off x="9970770" y="940689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>
              <a:solidFill>
                <a:schemeClr val="tx2">
                  <a:lumMod val="75000"/>
                  <a:lumOff val="25000"/>
                </a:schemeClr>
              </a:solidFill>
            </a:rPr>
            <a:t>¿Necesitas</a:t>
          </a:r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 ayuda? Así es cómo funciona la herramienta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38</xdr:row>
      <xdr:rowOff>104775</xdr:rowOff>
    </xdr:from>
    <xdr:to>
      <xdr:col>11</xdr:col>
      <xdr:colOff>270510</xdr:colOff>
      <xdr:row>39</xdr:row>
      <xdr:rowOff>72390</xdr:rowOff>
    </xdr:to>
    <xdr:pic>
      <xdr:nvPicPr>
        <xdr:cNvPr id="10" name="Picture 9" descr="iOS 17.4">
          <a:extLst>
            <a:ext uri="{FF2B5EF4-FFF2-40B4-BE49-F238E27FC236}">
              <a16:creationId xmlns:a16="http://schemas.microsoft.com/office/drawing/2014/main" id="{B830FB34-1E53-4894-AEA5-3CF7CA4F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9591675"/>
          <a:ext cx="19431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40</xdr:row>
      <xdr:rowOff>0</xdr:rowOff>
    </xdr:from>
    <xdr:to>
      <xdr:col>15</xdr:col>
      <xdr:colOff>133350</xdr:colOff>
      <xdr:row>42</xdr:row>
      <xdr:rowOff>19050</xdr:rowOff>
    </xdr:to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069093-D97F-4534-9E44-03A8F6B1FE27}"/>
            </a:ext>
          </a:extLst>
        </xdr:cNvPr>
        <xdr:cNvSpPr txBox="1"/>
      </xdr:nvSpPr>
      <xdr:spPr>
        <a:xfrm>
          <a:off x="9980295" y="9989820"/>
          <a:ext cx="318325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1100" u="sng" kern="1200" baseline="0">
              <a:solidFill>
                <a:schemeClr val="tx2">
                  <a:lumMod val="75000"/>
                  <a:lumOff val="25000"/>
                </a:schemeClr>
              </a:solidFill>
            </a:rPr>
            <a:t>¡Dile adiós a tus deudas con este plan de pagos personalizado gratis!</a:t>
          </a:r>
          <a:endParaRPr lang="en-DK" sz="1100" u="sng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76200</xdr:colOff>
      <xdr:row>40</xdr:row>
      <xdr:rowOff>161925</xdr:rowOff>
    </xdr:from>
    <xdr:to>
      <xdr:col>11</xdr:col>
      <xdr:colOff>285750</xdr:colOff>
      <xdr:row>41</xdr:row>
      <xdr:rowOff>123825</xdr:rowOff>
    </xdr:to>
    <xdr:pic>
      <xdr:nvPicPr>
        <xdr:cNvPr id="12" name="Picture 11" descr="iOS 17.4">
          <a:extLst>
            <a:ext uri="{FF2B5EF4-FFF2-40B4-BE49-F238E27FC236}">
              <a16:creationId xmlns:a16="http://schemas.microsoft.com/office/drawing/2014/main" id="{7C82BB96-D5DA-4F3A-91D8-96DA4F71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10151745"/>
          <a:ext cx="20955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1835012</xdr:colOff>
      <xdr:row>12</xdr:row>
      <xdr:rowOff>4141</xdr:rowOff>
    </xdr:from>
    <xdr:to>
      <xdr:col>3</xdr:col>
      <xdr:colOff>4969</xdr:colOff>
      <xdr:row>12</xdr:row>
      <xdr:rowOff>157370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FBEA8A1-F083-45EF-A871-CBF0CE0CC94E}"/>
            </a:ext>
          </a:extLst>
        </xdr:cNvPr>
        <xdr:cNvSpPr txBox="1"/>
      </xdr:nvSpPr>
      <xdr:spPr>
        <a:xfrm>
          <a:off x="2017892" y="2953081"/>
          <a:ext cx="364517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 kern="1200">
              <a:solidFill>
                <a:srgbClr val="27A26A"/>
              </a:solidFill>
            </a:rPr>
            <a:t>+</a:t>
          </a:r>
          <a:endParaRPr lang="en-DK" sz="1000" kern="1200">
            <a:solidFill>
              <a:srgbClr val="27A26A"/>
            </a:solidFill>
          </a:endParaRPr>
        </a:p>
      </xdr:txBody>
    </xdr:sp>
    <xdr:clientData/>
  </xdr:twoCellAnchor>
  <xdr:twoCellAnchor>
    <xdr:from>
      <xdr:col>2</xdr:col>
      <xdr:colOff>69574</xdr:colOff>
      <xdr:row>12</xdr:row>
      <xdr:rowOff>86140</xdr:rowOff>
    </xdr:from>
    <xdr:to>
      <xdr:col>3</xdr:col>
      <xdr:colOff>11596</xdr:colOff>
      <xdr:row>12</xdr:row>
      <xdr:rowOff>239369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F2002A4-3C5C-46F0-960F-C9384D58A227}"/>
            </a:ext>
          </a:extLst>
        </xdr:cNvPr>
        <xdr:cNvSpPr txBox="1"/>
      </xdr:nvSpPr>
      <xdr:spPr>
        <a:xfrm>
          <a:off x="2218414" y="3035080"/>
          <a:ext cx="170622" cy="15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100" kern="1200">
              <a:solidFill>
                <a:srgbClr val="C00000"/>
              </a:solidFill>
            </a:rPr>
            <a:t>-</a:t>
          </a:r>
          <a:endParaRPr lang="en-DK" sz="1100" kern="1200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66765</xdr:colOff>
      <xdr:row>12</xdr:row>
      <xdr:rowOff>72787</xdr:rowOff>
    </xdr:from>
    <xdr:to>
      <xdr:col>2</xdr:col>
      <xdr:colOff>167437</xdr:colOff>
      <xdr:row>12</xdr:row>
      <xdr:rowOff>178037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A384106-17D7-4F6B-9EB9-2E0944B9AEB2}"/>
            </a:ext>
          </a:extLst>
        </xdr:cNvPr>
        <xdr:cNvCxnSpPr/>
      </xdr:nvCxnSpPr>
      <xdr:spPr>
        <a:xfrm flipV="1">
          <a:off x="2215605" y="3021727"/>
          <a:ext cx="100672" cy="1052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270782</xdr:colOff>
      <xdr:row>0</xdr:row>
      <xdr:rowOff>205467</xdr:rowOff>
    </xdr:from>
    <xdr:to>
      <xdr:col>1</xdr:col>
      <xdr:colOff>1182461</xdr:colOff>
      <xdr:row>3</xdr:row>
      <xdr:rowOff>33235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BBDCA-88E3-4636-8B93-C24CF2E8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757" y="205467"/>
          <a:ext cx="911679" cy="608818"/>
        </a:xfrm>
        <a:prstGeom prst="rect">
          <a:avLst/>
        </a:prstGeom>
      </xdr:spPr>
    </xdr:pic>
    <xdr:clientData/>
  </xdr:twoCellAnchor>
  <xdr:twoCellAnchor editAs="oneCell">
    <xdr:from>
      <xdr:col>1</xdr:col>
      <xdr:colOff>98950</xdr:colOff>
      <xdr:row>25</xdr:row>
      <xdr:rowOff>173990</xdr:rowOff>
    </xdr:from>
    <xdr:to>
      <xdr:col>1</xdr:col>
      <xdr:colOff>276115</xdr:colOff>
      <xdr:row>26</xdr:row>
      <xdr:rowOff>87948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7D01E-5CF8-422D-AC18-94581FB2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925" y="6346190"/>
          <a:ext cx="177165" cy="161608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10</xdr:row>
      <xdr:rowOff>38100</xdr:rowOff>
    </xdr:from>
    <xdr:to>
      <xdr:col>14</xdr:col>
      <xdr:colOff>1181100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C9E489-C5F5-4D69-BC11-0CDFAF336515}"/>
            </a:ext>
          </a:extLst>
        </xdr:cNvPr>
        <xdr:cNvSpPr txBox="1"/>
      </xdr:nvSpPr>
      <xdr:spPr>
        <a:xfrm>
          <a:off x="9048750" y="2495550"/>
          <a:ext cx="26289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171450</xdr:colOff>
      <xdr:row>12</xdr:row>
      <xdr:rowOff>152400</xdr:rowOff>
    </xdr:from>
    <xdr:to>
      <xdr:col>14</xdr:col>
      <xdr:colOff>1181100</xdr:colOff>
      <xdr:row>14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EFB23A-C237-4C07-B2E9-0DC3C6D034D6}"/>
            </a:ext>
          </a:extLst>
        </xdr:cNvPr>
        <xdr:cNvSpPr txBox="1"/>
      </xdr:nvSpPr>
      <xdr:spPr>
        <a:xfrm>
          <a:off x="9048750" y="3105150"/>
          <a:ext cx="26289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171450</xdr:colOff>
      <xdr:row>15</xdr:row>
      <xdr:rowOff>9525</xdr:rowOff>
    </xdr:from>
    <xdr:to>
      <xdr:col>14</xdr:col>
      <xdr:colOff>1181100</xdr:colOff>
      <xdr:row>17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AB6ED1-6BFF-4342-B4C0-EC72E705FAE7}"/>
            </a:ext>
          </a:extLst>
        </xdr:cNvPr>
        <xdr:cNvSpPr txBox="1"/>
      </xdr:nvSpPr>
      <xdr:spPr>
        <a:xfrm>
          <a:off x="9048750" y="3705225"/>
          <a:ext cx="26289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180975</xdr:colOff>
      <xdr:row>18</xdr:row>
      <xdr:rowOff>133351</xdr:rowOff>
    </xdr:from>
    <xdr:to>
      <xdr:col>14</xdr:col>
      <xdr:colOff>1200150</xdr:colOff>
      <xdr:row>19</xdr:row>
      <xdr:rowOff>196937</xdr:rowOff>
    </xdr:to>
    <xdr:sp macro="" textlink="">
      <xdr:nvSpPr>
        <xdr:cNvPr id="7" name="Rectangle: Rounded Corner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8A9B31-0DBC-4A88-9C8E-8500E9EB0288}"/>
            </a:ext>
          </a:extLst>
        </xdr:cNvPr>
        <xdr:cNvSpPr/>
      </xdr:nvSpPr>
      <xdr:spPr>
        <a:xfrm>
          <a:off x="9058275" y="4572001"/>
          <a:ext cx="2638425" cy="311236"/>
        </a:xfrm>
        <a:prstGeom prst="roundRect">
          <a:avLst/>
        </a:prstGeom>
        <a:solidFill>
          <a:srgbClr val="0284C7"/>
        </a:solidFill>
        <a:ln>
          <a:solidFill>
            <a:srgbClr val="0284C7"/>
          </a:solidFill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540000" algn="ctr"/>
          <a:r>
            <a:rPr lang="da-DK" sz="1400" b="0" kern="1200"/>
            <a:t>Aumenta tu presupuesto</a:t>
          </a:r>
          <a:endParaRPr lang="en-DK" sz="1400" b="0" kern="1200"/>
        </a:p>
      </xdr:txBody>
    </xdr:sp>
    <xdr:clientData/>
  </xdr:twoCellAnchor>
  <xdr:twoCellAnchor editAs="oneCell">
    <xdr:from>
      <xdr:col>11</xdr:col>
      <xdr:colOff>323850</xdr:colOff>
      <xdr:row>18</xdr:row>
      <xdr:rowOff>190500</xdr:rowOff>
    </xdr:from>
    <xdr:to>
      <xdr:col>12</xdr:col>
      <xdr:colOff>120015</xdr:colOff>
      <xdr:row>19</xdr:row>
      <xdr:rowOff>148590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49B7052-6129-4908-94AD-B4F872DE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 bright="70000" contrast="-70000"/>
        </a:blip>
        <a:stretch>
          <a:fillRect/>
        </a:stretch>
      </xdr:blipFill>
      <xdr:spPr>
        <a:xfrm>
          <a:off x="9201150" y="4629150"/>
          <a:ext cx="205740" cy="205740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20</xdr:row>
      <xdr:rowOff>171450</xdr:rowOff>
    </xdr:from>
    <xdr:to>
      <xdr:col>14</xdr:col>
      <xdr:colOff>1219199</xdr:colOff>
      <xdr:row>23</xdr:row>
      <xdr:rowOff>19050</xdr:rowOff>
    </xdr:to>
    <xdr:sp macro="" textlink="">
      <xdr:nvSpPr>
        <xdr:cNvPr id="9" name="Rectangle: Rounded Corner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4963A56-A264-41BF-BB1F-37955A812898}"/>
            </a:ext>
          </a:extLst>
        </xdr:cNvPr>
        <xdr:cNvSpPr/>
      </xdr:nvSpPr>
      <xdr:spPr>
        <a:xfrm>
          <a:off x="9300210" y="5154930"/>
          <a:ext cx="2708909" cy="601980"/>
        </a:xfrm>
        <a:prstGeom prst="roundRect">
          <a:avLst/>
        </a:prstGeom>
        <a:solidFill>
          <a:srgbClr val="0284C7"/>
        </a:solidFill>
        <a:ln>
          <a:noFill/>
        </a:ln>
        <a:effectLst>
          <a:outerShdw blurRad="50800" dist="38100" dir="5400000" sx="97000" sy="97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32000" algn="ctr"/>
          <a:r>
            <a:rPr lang="da-DK" sz="1400" b="0" kern="1200" baseline="0"/>
            <a:t>Plan de pagos gratis</a:t>
          </a:r>
          <a:endParaRPr lang="en-DK" sz="1400" b="0" kern="1200"/>
        </a:p>
      </xdr:txBody>
    </xdr:sp>
    <xdr:clientData/>
  </xdr:twoCellAnchor>
  <xdr:twoCellAnchor editAs="oneCell">
    <xdr:from>
      <xdr:col>11</xdr:col>
      <xdr:colOff>323851</xdr:colOff>
      <xdr:row>21</xdr:row>
      <xdr:rowOff>76201</xdr:rowOff>
    </xdr:from>
    <xdr:to>
      <xdr:col>12</xdr:col>
      <xdr:colOff>200026</xdr:colOff>
      <xdr:row>22</xdr:row>
      <xdr:rowOff>114301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AD571F-9ECF-416F-A981-8EF96116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 bright="70000" contrast="-70000"/>
        </a:blip>
        <a:stretch>
          <a:fillRect/>
        </a:stretch>
      </xdr:blipFill>
      <xdr:spPr>
        <a:xfrm>
          <a:off x="9201151" y="525780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514350</xdr:colOff>
      <xdr:row>33</xdr:row>
      <xdr:rowOff>9525</xdr:rowOff>
    </xdr:from>
    <xdr:to>
      <xdr:col>14</xdr:col>
      <xdr:colOff>1289450</xdr:colOff>
      <xdr:row>35</xdr:row>
      <xdr:rowOff>52797</xdr:rowOff>
    </xdr:to>
    <xdr:pic>
      <xdr:nvPicPr>
        <xdr:cNvPr id="11" name="Pictur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B1EC94-EDEB-4242-AF3D-474E676E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8162925"/>
          <a:ext cx="775100" cy="5385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129886</xdr:colOff>
      <xdr:row>14</xdr:row>
      <xdr:rowOff>93081</xdr:rowOff>
    </xdr:from>
    <xdr:to>
      <xdr:col>15</xdr:col>
      <xdr:colOff>164523</xdr:colOff>
      <xdr:row>28</xdr:row>
      <xdr:rowOff>41127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9D90A-DA31-46F2-BD61-AFE61163A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87313</xdr:colOff>
      <xdr:row>10</xdr:row>
      <xdr:rowOff>205767</xdr:rowOff>
    </xdr:from>
    <xdr:to>
      <xdr:col>11</xdr:col>
      <xdr:colOff>338883</xdr:colOff>
      <xdr:row>11</xdr:row>
      <xdr:rowOff>194635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08060-1611-491D-AAEC-6E6B2047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4663" y="2644167"/>
          <a:ext cx="240140" cy="24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301623</xdr:colOff>
      <xdr:row>0</xdr:row>
      <xdr:rowOff>284161</xdr:rowOff>
    </xdr:from>
    <xdr:to>
      <xdr:col>1</xdr:col>
      <xdr:colOff>1215207</xdr:colOff>
      <xdr:row>2</xdr:row>
      <xdr:rowOff>148124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2C4E0B-C6C8-4617-A03D-E691007B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8" y="284161"/>
          <a:ext cx="911679" cy="608818"/>
        </a:xfrm>
        <a:prstGeom prst="rect">
          <a:avLst/>
        </a:prstGeom>
      </xdr:spPr>
    </xdr:pic>
    <xdr:clientData/>
  </xdr:twoCellAnchor>
  <xdr:twoCellAnchor>
    <xdr:from>
      <xdr:col>1</xdr:col>
      <xdr:colOff>1436686</xdr:colOff>
      <xdr:row>0</xdr:row>
      <xdr:rowOff>252412</xdr:rowOff>
    </xdr:from>
    <xdr:to>
      <xdr:col>5</xdr:col>
      <xdr:colOff>809626</xdr:colOff>
      <xdr:row>5</xdr:row>
      <xdr:rowOff>34924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B35B37-2990-4704-8139-83EFA2C93483}"/>
            </a:ext>
          </a:extLst>
        </xdr:cNvPr>
        <xdr:cNvSpPr txBox="1"/>
      </xdr:nvSpPr>
      <xdr:spPr>
        <a:xfrm>
          <a:off x="1617661" y="252412"/>
          <a:ext cx="3011490" cy="98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kern="1200">
              <a:latin typeface="Aptos Black" panose="020B0004020202020204" pitchFamily="34" charset="0"/>
            </a:rPr>
            <a:t>Tus finanzas</a:t>
          </a:r>
          <a:r>
            <a:rPr lang="de-DE" sz="2200" kern="1200" baseline="0">
              <a:latin typeface="Aptos Black" panose="020B0004020202020204" pitchFamily="34" charset="0"/>
            </a:rPr>
            <a:t> de Enero</a:t>
          </a:r>
          <a:br>
            <a:rPr lang="de-DE" sz="1400" kern="1200">
              <a:solidFill>
                <a:schemeClr val="dk1"/>
              </a:solidFill>
              <a:latin typeface="Avenir Next LT Pro Light" panose="020B0304020202020204" pitchFamily="34" charset="0"/>
              <a:ea typeface="+mn-ea"/>
              <a:cs typeface="+mn-cs"/>
            </a:rPr>
          </a:br>
          <a:r>
            <a:rPr lang="de-DE" sz="3200" b="1" kern="1200">
              <a:solidFill>
                <a:schemeClr val="accent5">
                  <a:lumMod val="50000"/>
                </a:schemeClr>
              </a:solidFill>
              <a:latin typeface="Avenir Next LT Pro Light" panose="020B0304020202020204" pitchFamily="34" charset="0"/>
              <a:ea typeface="+mn-ea"/>
              <a:cs typeface="+mn-cs"/>
            </a:rPr>
            <a:t>EJEMPLO</a:t>
          </a:r>
          <a:endParaRPr lang="en-DK" sz="1400" b="1" kern="1200">
            <a:solidFill>
              <a:schemeClr val="accent5">
                <a:lumMod val="50000"/>
              </a:schemeClr>
            </a:solidFill>
            <a:latin typeface="Avenir Next LT Pro Light" panose="020B03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19050</xdr:colOff>
      <xdr:row>29</xdr:row>
      <xdr:rowOff>200025</xdr:rowOff>
    </xdr:from>
    <xdr:to>
      <xdr:col>15</xdr:col>
      <xdr:colOff>123825</xdr:colOff>
      <xdr:row>31</xdr:row>
      <xdr:rowOff>219075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37C8BB-6D9D-7DF2-0B4F-014C2411A3A1}"/>
            </a:ext>
          </a:extLst>
        </xdr:cNvPr>
        <xdr:cNvSpPr txBox="1"/>
      </xdr:nvSpPr>
      <xdr:spPr>
        <a:xfrm>
          <a:off x="9391650" y="7467600"/>
          <a:ext cx="3352800" cy="5143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 grises: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calculos automáticos. No debes ingresar datos aquí.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19050</xdr:colOff>
      <xdr:row>32</xdr:row>
      <xdr:rowOff>66675</xdr:rowOff>
    </xdr:from>
    <xdr:to>
      <xdr:col>15</xdr:col>
      <xdr:colOff>123825</xdr:colOff>
      <xdr:row>34</xdr:row>
      <xdr:rowOff>85725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F3EA8A-3890-4FFE-9355-0348BEBDCE7C}"/>
            </a:ext>
          </a:extLst>
        </xdr:cNvPr>
        <xdr:cNvSpPr txBox="1"/>
      </xdr:nvSpPr>
      <xdr:spPr>
        <a:xfrm>
          <a:off x="9391650" y="8077200"/>
          <a:ext cx="3352800" cy="514350"/>
        </a:xfrm>
        <a:prstGeom prst="rect">
          <a:avLst/>
        </a:prstGeom>
        <a:solidFill>
          <a:schemeClr val="lt1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blancas: introduce tus datos manualmente. </a:t>
          </a:r>
          <a:endParaRPr lang="en-GB">
            <a:effectLst/>
          </a:endParaRPr>
        </a:p>
      </xdr:txBody>
    </xdr:sp>
    <xdr:clientData/>
  </xdr:twoCellAnchor>
  <xdr:twoCellAnchor>
    <xdr:from>
      <xdr:col>11</xdr:col>
      <xdr:colOff>19050</xdr:colOff>
      <xdr:row>34</xdr:row>
      <xdr:rowOff>171450</xdr:rowOff>
    </xdr:from>
    <xdr:to>
      <xdr:col>15</xdr:col>
      <xdr:colOff>123825</xdr:colOff>
      <xdr:row>36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2F70398-3D9B-421F-8E3A-AABA342D5F70}"/>
            </a:ext>
          </a:extLst>
        </xdr:cNvPr>
        <xdr:cNvSpPr txBox="1"/>
      </xdr:nvSpPr>
      <xdr:spPr>
        <a:xfrm>
          <a:off x="9391650" y="8677275"/>
          <a:ext cx="3352800" cy="514350"/>
        </a:xfrm>
        <a:prstGeom prst="rect">
          <a:avLst/>
        </a:prstGeom>
        <a:solidFill>
          <a:srgbClr val="DAE9F8"/>
        </a:solidFill>
        <a:ln w="9525" cmpd="sng">
          <a:solidFill>
            <a:srgbClr val="91BCE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Casillas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azules: estos son los totales, que se calculan automáticamente</a:t>
          </a:r>
          <a:endParaRPr lang="en-GB">
            <a:effectLst/>
          </a:endParaRPr>
        </a:p>
      </xdr:txBody>
    </xdr:sp>
    <xdr:clientData/>
  </xdr:twoCellAnchor>
  <xdr:twoCellAnchor editAs="oneCell">
    <xdr:from>
      <xdr:col>11</xdr:col>
      <xdr:colOff>96838</xdr:colOff>
      <xdr:row>10</xdr:row>
      <xdr:rowOff>196242</xdr:rowOff>
    </xdr:from>
    <xdr:to>
      <xdr:col>11</xdr:col>
      <xdr:colOff>338883</xdr:colOff>
      <xdr:row>11</xdr:row>
      <xdr:rowOff>192730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915256-8809-4466-BA40-6CED78A1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48" y="2655597"/>
          <a:ext cx="242045" cy="24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9B785"/>
      </a:accent1>
      <a:accent2>
        <a:srgbClr val="91BCE7"/>
      </a:accent2>
      <a:accent3>
        <a:srgbClr val="FFBC42"/>
      </a:accent3>
      <a:accent4>
        <a:srgbClr val="C55F5F"/>
      </a:accent4>
      <a:accent5>
        <a:srgbClr val="FB8F94"/>
      </a:accent5>
      <a:accent6>
        <a:srgbClr val="278FC3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eezy.es/eezy-repa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oneezy.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oneezy.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oneezy.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oneezy.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oneezy.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oneezy.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oneezy.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moneezy.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oneezy.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moneezy.e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moneezy.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moneezy.e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moneezy.es/eezy-repay/" TargetMode="External"/><Relationship Id="rId1" Type="http://schemas.openxmlformats.org/officeDocument/2006/relationships/hyperlink" Target="https://moneezy.de/eezy-repay/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moneezy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983-6DA3-4EF1-B584-A8B2AA7A459F}">
  <sheetPr>
    <tabColor rgb="FF0284C7"/>
  </sheetPr>
  <dimension ref="A1:T40"/>
  <sheetViews>
    <sheetView showGridLines="0" tabSelected="1" zoomScaleNormal="100" workbookViewId="0">
      <selection activeCell="B26" sqref="B26:D27"/>
    </sheetView>
  </sheetViews>
  <sheetFormatPr defaultColWidth="11.44140625" defaultRowHeight="14.4" x14ac:dyDescent="0.3"/>
  <cols>
    <col min="1" max="1" width="2.6640625" style="63" customWidth="1"/>
    <col min="2" max="2" width="21.332031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3.33203125" style="63" customWidth="1"/>
    <col min="8" max="8" width="13.44140625" style="63" customWidth="1"/>
    <col min="9" max="9" width="20" style="63" customWidth="1"/>
    <col min="10" max="10" width="23" style="63" customWidth="1"/>
    <col min="11" max="11" width="3.6640625" style="63" customWidth="1"/>
    <col min="12" max="12" width="1.44140625" style="63" customWidth="1"/>
    <col min="13" max="13" width="6.6640625" style="63" customWidth="1"/>
    <col min="14" max="14" width="11.44140625" style="63"/>
    <col min="15" max="15" width="20.6640625" style="63" customWidth="1"/>
    <col min="16" max="16" width="3.6640625" style="63" customWidth="1"/>
    <col min="17" max="17" width="4.33203125" style="63" customWidth="1"/>
    <col min="18" max="16384" width="11.44140625" style="63"/>
  </cols>
  <sheetData>
    <row r="1" spans="1:20" ht="31.5" customHeight="1" x14ac:dyDescent="0.3">
      <c r="B1" s="134"/>
      <c r="C1" s="135" t="s">
        <v>14</v>
      </c>
      <c r="D1" s="135"/>
      <c r="E1" s="135"/>
      <c r="F1" s="135"/>
      <c r="G1" s="135"/>
      <c r="H1" s="135"/>
      <c r="I1" s="115"/>
    </row>
    <row r="2" spans="1:20" ht="26.25" customHeight="1" x14ac:dyDescent="0.3">
      <c r="B2" s="134"/>
      <c r="C2" s="135"/>
      <c r="D2" s="135"/>
      <c r="E2" s="135"/>
      <c r="F2" s="135"/>
      <c r="G2" s="135"/>
      <c r="H2" s="135"/>
      <c r="I2" s="116" t="s">
        <v>15</v>
      </c>
      <c r="J2" s="117" t="s">
        <v>10</v>
      </c>
    </row>
    <row r="3" spans="1:20" ht="15" customHeight="1" x14ac:dyDescent="0.3">
      <c r="B3" s="134"/>
      <c r="C3" s="135"/>
      <c r="D3" s="135"/>
      <c r="E3" s="135"/>
      <c r="F3" s="135"/>
      <c r="G3" s="135"/>
      <c r="H3" s="135"/>
      <c r="I3" s="115"/>
    </row>
    <row r="4" spans="1:20" ht="15" customHeight="1" x14ac:dyDescent="0.3">
      <c r="C4" s="135"/>
      <c r="D4" s="135"/>
      <c r="E4" s="135"/>
      <c r="F4" s="135"/>
      <c r="G4" s="135"/>
      <c r="H4" s="135"/>
      <c r="I4" s="115"/>
    </row>
    <row r="5" spans="1:20" ht="20.100000000000001" customHeight="1" x14ac:dyDescent="0.3">
      <c r="A5" s="64"/>
      <c r="B5" s="132" t="s">
        <v>21</v>
      </c>
      <c r="C5" s="133"/>
      <c r="D5" s="133"/>
      <c r="E5" s="65" t="s">
        <v>9</v>
      </c>
      <c r="F5" s="130" t="s">
        <v>22</v>
      </c>
      <c r="G5" s="131"/>
      <c r="H5" s="131"/>
      <c r="I5" s="131"/>
      <c r="J5" s="131"/>
      <c r="K5" s="66" t="s">
        <v>9</v>
      </c>
      <c r="M5" s="124" t="s">
        <v>26</v>
      </c>
      <c r="N5" s="125"/>
      <c r="O5" s="125"/>
      <c r="P5" s="126"/>
      <c r="Q5" s="66" t="s">
        <v>9</v>
      </c>
    </row>
    <row r="6" spans="1:20" ht="20.100000000000001" customHeight="1" thickBot="1" x14ac:dyDescent="0.35">
      <c r="A6" s="64"/>
      <c r="B6" s="67" t="s">
        <v>16</v>
      </c>
      <c r="C6" s="68" t="s">
        <v>17</v>
      </c>
      <c r="D6" s="69"/>
      <c r="E6" s="70"/>
      <c r="F6" s="67" t="s">
        <v>18</v>
      </c>
      <c r="G6" s="68" t="s">
        <v>17</v>
      </c>
      <c r="H6" s="69"/>
      <c r="I6" s="67" t="s">
        <v>19</v>
      </c>
      <c r="J6" s="68" t="s">
        <v>20</v>
      </c>
      <c r="M6" s="127"/>
      <c r="N6" s="128"/>
      <c r="O6" s="128"/>
      <c r="P6" s="129"/>
    </row>
    <row r="7" spans="1:20" ht="20.100000000000001" customHeight="1" thickBot="1" x14ac:dyDescent="0.35">
      <c r="A7" s="64"/>
      <c r="B7" s="71"/>
      <c r="C7" s="7" t="str">
        <f t="shared" ref="C7:C13" si="0">IF($J$2="EUR (€)", "€", IF($J$2="€", "€", IF($J$2="DKK (kr)", "kr", IF($J$2="SEK (kr)", "kr", IF($J$2="CHF (Fr)", "Fr", "")))))</f>
        <v>€</v>
      </c>
      <c r="D7" s="72"/>
      <c r="E7" s="70"/>
      <c r="F7" s="73"/>
      <c r="G7" s="8" t="str">
        <f>IF($J$2="EUR (€)", "€", IF($J$2="€", "€", IF($J$2="DKK (kr)", "kr", IF($J$2="SEK (kr)", "kr", IF($J$2="CHF (Fr)", "Fr", "")))))</f>
        <v>€</v>
      </c>
      <c r="H7" s="74"/>
      <c r="I7" s="75"/>
      <c r="J7" s="75"/>
      <c r="M7" s="141" t="str">
        <f>IF($J$2="EUR (€)", "€", IF($J$2="€", "€", IF($J$2="DKK (kr)", "kr", IF($J$2="SEK (kr)", "kr", IF($J$2="CHF (Fr)", "Fr", "")))))</f>
        <v>€</v>
      </c>
      <c r="N7" s="136">
        <f>(D13-D25-D36-H36)</f>
        <v>0</v>
      </c>
      <c r="O7" s="136"/>
      <c r="P7" s="136"/>
      <c r="T7" s="76"/>
    </row>
    <row r="8" spans="1:20" ht="20.100000000000001" customHeight="1" thickTop="1" x14ac:dyDescent="0.3">
      <c r="A8" s="64"/>
      <c r="B8" s="73"/>
      <c r="C8" s="8" t="str">
        <f t="shared" si="0"/>
        <v>€</v>
      </c>
      <c r="D8" s="74"/>
      <c r="E8" s="70"/>
      <c r="F8" s="73"/>
      <c r="G8" s="8" t="str">
        <f>IF($J$2="EUR (€)", "€", IF($J$2="€", "€", IF($J$2="DKK (kr)", "kr", IF($J$2="SEK (kr)", "kr", IF($J$2="CHF (Fr)", "Fr", "")))))</f>
        <v>€</v>
      </c>
      <c r="H8" s="74"/>
      <c r="I8" s="75"/>
      <c r="J8" s="75"/>
      <c r="M8" s="142"/>
      <c r="N8" s="137"/>
      <c r="O8" s="137"/>
      <c r="P8" s="137"/>
    </row>
    <row r="9" spans="1:20" ht="20.100000000000001" customHeight="1" thickBot="1" x14ac:dyDescent="0.35">
      <c r="A9" s="64"/>
      <c r="B9" s="73"/>
      <c r="C9" s="8" t="str">
        <f t="shared" si="0"/>
        <v>€</v>
      </c>
      <c r="D9" s="74"/>
      <c r="E9" s="70"/>
      <c r="F9" s="73"/>
      <c r="G9" s="8" t="str">
        <f t="shared" ref="G9:G35" si="1">IF($J$2="EUR (€)", "€", IF($J$2="€", "€", IF($J$2="DKK (kr)", "kr", IF($J$2="SEK (kr)", "kr", IF($J$2="CHF (Fr)", "Fr", "")))))</f>
        <v>€</v>
      </c>
      <c r="H9" s="74"/>
      <c r="I9" s="75"/>
      <c r="J9" s="75"/>
      <c r="M9" s="143"/>
      <c r="N9" s="138"/>
      <c r="O9" s="138"/>
      <c r="P9" s="138"/>
    </row>
    <row r="10" spans="1:20" ht="20.100000000000001" customHeight="1" x14ac:dyDescent="0.3">
      <c r="A10" s="64"/>
      <c r="B10" s="73"/>
      <c r="C10" s="8" t="str">
        <f t="shared" si="0"/>
        <v>€</v>
      </c>
      <c r="D10" s="74"/>
      <c r="E10" s="70"/>
      <c r="F10" s="73"/>
      <c r="G10" s="8" t="str">
        <f t="shared" si="1"/>
        <v>€</v>
      </c>
      <c r="H10" s="74"/>
      <c r="I10" s="75"/>
      <c r="J10" s="75"/>
    </row>
    <row r="11" spans="1:20" ht="20.100000000000001" customHeight="1" x14ac:dyDescent="0.3">
      <c r="A11" s="64"/>
      <c r="B11" s="73"/>
      <c r="C11" s="8" t="str">
        <f t="shared" si="0"/>
        <v>€</v>
      </c>
      <c r="D11" s="74"/>
      <c r="E11" s="70"/>
      <c r="F11" s="73"/>
      <c r="G11" s="8" t="str">
        <f t="shared" si="1"/>
        <v>€</v>
      </c>
      <c r="H11" s="74"/>
      <c r="I11" s="75"/>
      <c r="J11" s="75"/>
    </row>
    <row r="12" spans="1:20" ht="20.100000000000001" customHeight="1" x14ac:dyDescent="0.3">
      <c r="A12" s="64"/>
      <c r="B12" s="73"/>
      <c r="C12" s="8" t="str">
        <f t="shared" si="0"/>
        <v>€</v>
      </c>
      <c r="D12" s="78"/>
      <c r="E12" s="70"/>
      <c r="F12" s="73"/>
      <c r="G12" s="8" t="str">
        <f t="shared" si="1"/>
        <v>€</v>
      </c>
      <c r="H12" s="74"/>
      <c r="I12" s="75"/>
      <c r="J12" s="75"/>
    </row>
    <row r="13" spans="1:20" ht="20.100000000000001" customHeight="1" x14ac:dyDescent="0.3">
      <c r="B13" s="79" t="s">
        <v>1</v>
      </c>
      <c r="C13" s="5" t="str">
        <f t="shared" si="0"/>
        <v>€</v>
      </c>
      <c r="D13" s="45">
        <f>SUM(D7:D12)</f>
        <v>0</v>
      </c>
      <c r="E13" s="70"/>
      <c r="F13" s="73"/>
      <c r="G13" s="8" t="str">
        <f t="shared" si="1"/>
        <v>€</v>
      </c>
      <c r="H13" s="74"/>
      <c r="I13" s="75"/>
      <c r="J13" s="75"/>
    </row>
    <row r="14" spans="1:20" ht="20.100000000000001" customHeight="1" x14ac:dyDescent="0.3">
      <c r="B14" s="70"/>
      <c r="C14" s="70"/>
      <c r="D14" s="70"/>
      <c r="E14" s="70"/>
      <c r="F14" s="73"/>
      <c r="G14" s="8" t="str">
        <f t="shared" si="1"/>
        <v>€</v>
      </c>
      <c r="H14" s="74"/>
      <c r="I14" s="75"/>
      <c r="J14" s="75"/>
    </row>
    <row r="15" spans="1:20" ht="20.100000000000001" customHeight="1" x14ac:dyDescent="0.3">
      <c r="B15" s="132" t="s">
        <v>23</v>
      </c>
      <c r="C15" s="133"/>
      <c r="D15" s="133"/>
      <c r="E15" s="81" t="s">
        <v>9</v>
      </c>
      <c r="F15" s="73"/>
      <c r="G15" s="8" t="str">
        <f t="shared" si="1"/>
        <v>€</v>
      </c>
      <c r="H15" s="74"/>
      <c r="I15" s="75"/>
      <c r="J15" s="75"/>
    </row>
    <row r="16" spans="1:20" ht="20.100000000000001" customHeight="1" x14ac:dyDescent="0.3">
      <c r="B16" s="67" t="s">
        <v>16</v>
      </c>
      <c r="C16" s="67" t="s">
        <v>17</v>
      </c>
      <c r="D16" s="69"/>
      <c r="E16" s="70"/>
      <c r="F16" s="73"/>
      <c r="G16" s="8" t="str">
        <f t="shared" si="1"/>
        <v>€</v>
      </c>
      <c r="H16" s="74"/>
      <c r="I16" s="75"/>
      <c r="J16" s="75"/>
    </row>
    <row r="17" spans="2:10" ht="20.100000000000001" customHeight="1" x14ac:dyDescent="0.3">
      <c r="B17" s="71"/>
      <c r="C17" s="8" t="str">
        <f>IF($J$2="EUR (€)", "€", IF($J$2="€", "€", IF($J$2="DKK (kr)", "kr", IF($J$2="SEK (kr)", "kr", IF($J$2="CHF (Fr)", "Fr", "")))))</f>
        <v>€</v>
      </c>
      <c r="D17" s="74"/>
      <c r="E17" s="70"/>
      <c r="F17" s="73"/>
      <c r="G17" s="8" t="str">
        <f t="shared" si="1"/>
        <v>€</v>
      </c>
      <c r="H17" s="74"/>
      <c r="I17" s="75"/>
      <c r="J17" s="75"/>
    </row>
    <row r="18" spans="2:10" ht="20.100000000000001" customHeight="1" x14ac:dyDescent="0.3">
      <c r="B18" s="73"/>
      <c r="C18" s="8" t="str">
        <f>IF($J$2="EUR (€)", "€", IF($J$2="€", "€", IF($J$2="DKK (kr)", "kr", IF($J$2="SEK (kr)", "kr", IF($J$2="CHF (Fr)", "Fr", "")))))</f>
        <v>€</v>
      </c>
      <c r="D18" s="74"/>
      <c r="E18" s="70"/>
      <c r="F18" s="73"/>
      <c r="G18" s="8" t="str">
        <f t="shared" si="1"/>
        <v>€</v>
      </c>
      <c r="H18" s="74"/>
      <c r="I18" s="75"/>
      <c r="J18" s="75"/>
    </row>
    <row r="19" spans="2:10" ht="20.100000000000001" customHeight="1" x14ac:dyDescent="0.3">
      <c r="B19" s="73"/>
      <c r="C19" s="8" t="str">
        <f t="shared" ref="C19:C24" si="2">IF($J$2="EUR (€)", "€", IF($J$2="€", "€", IF($J$2="DKK (kr)", "kr", IF($J$2="SEK (kr)", "kr", IF($J$2="CHF (Fr)", "Fr", "")))))</f>
        <v>€</v>
      </c>
      <c r="D19" s="74"/>
      <c r="E19" s="70"/>
      <c r="F19" s="73"/>
      <c r="G19" s="8" t="str">
        <f t="shared" si="1"/>
        <v>€</v>
      </c>
      <c r="H19" s="74"/>
      <c r="I19" s="75"/>
      <c r="J19" s="75"/>
    </row>
    <row r="20" spans="2:10" ht="20.100000000000001" customHeight="1" x14ac:dyDescent="0.3">
      <c r="B20" s="73"/>
      <c r="C20" s="8" t="str">
        <f t="shared" si="2"/>
        <v>€</v>
      </c>
      <c r="D20" s="74"/>
      <c r="E20" s="70"/>
      <c r="F20" s="73"/>
      <c r="G20" s="8" t="str">
        <f t="shared" si="1"/>
        <v>€</v>
      </c>
      <c r="H20" s="74"/>
      <c r="I20" s="75"/>
      <c r="J20" s="75"/>
    </row>
    <row r="21" spans="2:10" ht="20.100000000000001" customHeight="1" x14ac:dyDescent="0.3">
      <c r="B21" s="73"/>
      <c r="C21" s="8" t="str">
        <f t="shared" si="2"/>
        <v>€</v>
      </c>
      <c r="D21" s="74"/>
      <c r="E21" s="70"/>
      <c r="F21" s="73"/>
      <c r="G21" s="8" t="str">
        <f t="shared" si="1"/>
        <v>€</v>
      </c>
      <c r="H21" s="74"/>
      <c r="I21" s="75"/>
      <c r="J21" s="75"/>
    </row>
    <row r="22" spans="2:10" ht="20.100000000000001" customHeight="1" x14ac:dyDescent="0.3">
      <c r="B22" s="73"/>
      <c r="C22" s="8" t="str">
        <f t="shared" si="2"/>
        <v>€</v>
      </c>
      <c r="D22" s="74"/>
      <c r="E22" s="70"/>
      <c r="F22" s="73"/>
      <c r="G22" s="8" t="str">
        <f t="shared" si="1"/>
        <v>€</v>
      </c>
      <c r="H22" s="74"/>
      <c r="I22" s="75"/>
      <c r="J22" s="75"/>
    </row>
    <row r="23" spans="2:10" ht="20.100000000000001" customHeight="1" x14ac:dyDescent="0.3">
      <c r="B23" s="73"/>
      <c r="C23" s="8" t="str">
        <f t="shared" si="2"/>
        <v>€</v>
      </c>
      <c r="D23" s="74"/>
      <c r="E23" s="70"/>
      <c r="F23" s="73"/>
      <c r="G23" s="8" t="str">
        <f t="shared" si="1"/>
        <v>€</v>
      </c>
      <c r="H23" s="74"/>
      <c r="I23" s="75"/>
      <c r="J23" s="75"/>
    </row>
    <row r="24" spans="2:10" ht="20.100000000000001" customHeight="1" x14ac:dyDescent="0.3">
      <c r="B24" s="77"/>
      <c r="C24" s="8" t="str">
        <f t="shared" si="2"/>
        <v>€</v>
      </c>
      <c r="D24" s="78"/>
      <c r="E24" s="70"/>
      <c r="F24" s="73"/>
      <c r="G24" s="8" t="str">
        <f t="shared" si="1"/>
        <v>€</v>
      </c>
      <c r="H24" s="74"/>
      <c r="I24" s="75"/>
      <c r="J24" s="75"/>
    </row>
    <row r="25" spans="2:10" ht="20.100000000000001" customHeight="1" x14ac:dyDescent="0.3">
      <c r="B25" s="79" t="s">
        <v>1</v>
      </c>
      <c r="C25" s="5" t="str">
        <f>IF($J$2="EUR (€)", "€", IF($J$2="€", "€", IF($J$2="DKK (kr)", "kr", IF($J$2="SEK (kr)", "kr", IF($J$2="CHF (Fr)", "Fr", "")))))</f>
        <v>€</v>
      </c>
      <c r="D25" s="45">
        <f>SUM(D17:D24)</f>
        <v>0</v>
      </c>
      <c r="E25" s="70"/>
      <c r="F25" s="73"/>
      <c r="G25" s="8" t="str">
        <f t="shared" si="1"/>
        <v>€</v>
      </c>
      <c r="H25" s="74"/>
      <c r="I25" s="75"/>
      <c r="J25" s="75"/>
    </row>
    <row r="26" spans="2:10" ht="20.100000000000001" customHeight="1" x14ac:dyDescent="0.3">
      <c r="B26" s="139" t="s">
        <v>24</v>
      </c>
      <c r="C26" s="139"/>
      <c r="D26" s="139"/>
      <c r="E26" s="70"/>
      <c r="F26" s="73"/>
      <c r="G26" s="8" t="str">
        <f>IF($J$2="EUR (€)", "€", IF($J$2="€", "€", IF($J$2="DKK (kr)", "kr", IF($J$2="SEK (kr)", "kr", IF($J$2="CHF (Fr)", "Fr", "")))))</f>
        <v>€</v>
      </c>
      <c r="H26" s="74"/>
      <c r="I26" s="75"/>
      <c r="J26" s="75"/>
    </row>
    <row r="27" spans="2:10" ht="20.100000000000001" customHeight="1" x14ac:dyDescent="0.3">
      <c r="B27" s="140"/>
      <c r="C27" s="140"/>
      <c r="D27" s="140"/>
      <c r="E27" s="70"/>
      <c r="F27" s="73"/>
      <c r="G27" s="8" t="str">
        <f t="shared" si="1"/>
        <v>€</v>
      </c>
      <c r="H27" s="74"/>
      <c r="I27" s="75"/>
      <c r="J27" s="75"/>
    </row>
    <row r="28" spans="2:10" ht="20.100000000000001" customHeight="1" x14ac:dyDescent="0.3">
      <c r="B28" s="132" t="s">
        <v>25</v>
      </c>
      <c r="C28" s="133"/>
      <c r="D28" s="133"/>
      <c r="E28" s="81" t="s">
        <v>9</v>
      </c>
      <c r="F28" s="73"/>
      <c r="G28" s="8" t="str">
        <f t="shared" si="1"/>
        <v>€</v>
      </c>
      <c r="H28" s="74"/>
      <c r="I28" s="75"/>
      <c r="J28" s="75"/>
    </row>
    <row r="29" spans="2:10" ht="20.100000000000001" customHeight="1" x14ac:dyDescent="0.3">
      <c r="B29" s="67" t="s">
        <v>16</v>
      </c>
      <c r="C29" s="67" t="s">
        <v>17</v>
      </c>
      <c r="D29" s="69"/>
      <c r="E29" s="70"/>
      <c r="F29" s="73"/>
      <c r="G29" s="8" t="str">
        <f t="shared" si="1"/>
        <v>€</v>
      </c>
      <c r="H29" s="74"/>
      <c r="I29" s="75"/>
      <c r="J29" s="75"/>
    </row>
    <row r="30" spans="2:10" ht="20.100000000000001" customHeight="1" x14ac:dyDescent="0.3">
      <c r="B30" s="71"/>
      <c r="C30" s="8" t="str">
        <f t="shared" ref="C30:C36" si="3">IF($J$2="EUR (€)", "€", IF($J$2="€", "€", IF($J$2="DKK (kr)", "kr", IF($J$2="SEK (kr)", "kr", IF($J$2="CHF (Fr)", "Fr", "")))))</f>
        <v>€</v>
      </c>
      <c r="D30" s="74"/>
      <c r="E30" s="70"/>
      <c r="F30" s="73"/>
      <c r="G30" s="8" t="str">
        <f t="shared" si="1"/>
        <v>€</v>
      </c>
      <c r="H30" s="74"/>
      <c r="I30" s="75"/>
      <c r="J30" s="75"/>
    </row>
    <row r="31" spans="2:10" ht="20.100000000000001" customHeight="1" x14ac:dyDescent="0.3">
      <c r="B31" s="73"/>
      <c r="C31" s="8" t="str">
        <f t="shared" si="3"/>
        <v>€</v>
      </c>
      <c r="D31" s="74"/>
      <c r="E31" s="70"/>
      <c r="F31" s="73"/>
      <c r="G31" s="8" t="str">
        <f t="shared" si="1"/>
        <v>€</v>
      </c>
      <c r="H31" s="74"/>
      <c r="I31" s="75"/>
      <c r="J31" s="75"/>
    </row>
    <row r="32" spans="2:10" ht="20.100000000000001" customHeight="1" x14ac:dyDescent="0.3">
      <c r="B32" s="73"/>
      <c r="C32" s="8" t="str">
        <f t="shared" si="3"/>
        <v>€</v>
      </c>
      <c r="D32" s="74"/>
      <c r="E32" s="70"/>
      <c r="F32" s="73"/>
      <c r="G32" s="8" t="str">
        <f t="shared" si="1"/>
        <v>€</v>
      </c>
      <c r="H32" s="74"/>
      <c r="I32" s="75"/>
      <c r="J32" s="75"/>
    </row>
    <row r="33" spans="2:10" ht="20.100000000000001" customHeight="1" x14ac:dyDescent="0.3">
      <c r="B33" s="73"/>
      <c r="C33" s="8" t="str">
        <f t="shared" si="3"/>
        <v>€</v>
      </c>
      <c r="D33" s="74"/>
      <c r="E33" s="70"/>
      <c r="F33" s="73"/>
      <c r="G33" s="8" t="str">
        <f t="shared" si="1"/>
        <v>€</v>
      </c>
      <c r="H33" s="74"/>
      <c r="I33" s="75"/>
      <c r="J33" s="75"/>
    </row>
    <row r="34" spans="2:10" ht="20.100000000000001" customHeight="1" x14ac:dyDescent="0.3">
      <c r="B34" s="73"/>
      <c r="C34" s="8" t="str">
        <f t="shared" si="3"/>
        <v>€</v>
      </c>
      <c r="D34" s="74"/>
      <c r="E34" s="70"/>
      <c r="F34" s="73"/>
      <c r="G34" s="8" t="str">
        <f t="shared" si="1"/>
        <v>€</v>
      </c>
      <c r="H34" s="74"/>
      <c r="I34" s="75"/>
      <c r="J34" s="75"/>
    </row>
    <row r="35" spans="2:10" ht="20.100000000000001" customHeight="1" x14ac:dyDescent="0.3">
      <c r="B35" s="73"/>
      <c r="C35" s="8" t="str">
        <f t="shared" si="3"/>
        <v>€</v>
      </c>
      <c r="D35" s="74"/>
      <c r="E35" s="70"/>
      <c r="F35" s="73"/>
      <c r="G35" s="8" t="str">
        <f t="shared" si="1"/>
        <v>€</v>
      </c>
      <c r="H35" s="74"/>
      <c r="I35" s="75"/>
      <c r="J35" s="75"/>
    </row>
    <row r="36" spans="2:10" ht="20.100000000000001" customHeight="1" x14ac:dyDescent="0.3">
      <c r="B36" s="79" t="s">
        <v>1</v>
      </c>
      <c r="C36" s="5" t="str">
        <f t="shared" si="3"/>
        <v>€</v>
      </c>
      <c r="D36" s="45">
        <f>SUM(D30:D35)</f>
        <v>0</v>
      </c>
      <c r="E36" s="70"/>
      <c r="F36" s="79" t="s">
        <v>1</v>
      </c>
      <c r="G36" s="5" t="str">
        <f>IF($J$2="EUR (€)", "€", IF($J$2="€", "€", IF($J$2="DKK (kr)", "kr", IF($J$2="SEK (kr)", "kr", IF($J$2="CHF (Fr)", "Fr", "")))))</f>
        <v>€</v>
      </c>
      <c r="H36" s="45">
        <f>SUM(H7:H34)</f>
        <v>0</v>
      </c>
      <c r="I36" s="79"/>
      <c r="J36" s="82"/>
    </row>
    <row r="37" spans="2:10" ht="20.100000000000001" customHeight="1" x14ac:dyDescent="0.3"/>
    <row r="38" spans="2:10" ht="20.100000000000001" customHeight="1" x14ac:dyDescent="0.3"/>
    <row r="39" spans="2:10" ht="20.100000000000001" customHeight="1" x14ac:dyDescent="0.3"/>
    <row r="40" spans="2:10" ht="20.100000000000001" customHeight="1" x14ac:dyDescent="0.3"/>
  </sheetData>
  <sheetProtection sheet="1" insertColumns="0" insertRows="0" deleteColumns="0" deleteRows="0"/>
  <mergeCells count="10">
    <mergeCell ref="B15:D15"/>
    <mergeCell ref="B28:D28"/>
    <mergeCell ref="N7:P9"/>
    <mergeCell ref="B26:D27"/>
    <mergeCell ref="M7:M9"/>
    <mergeCell ref="M5:P6"/>
    <mergeCell ref="F5:J5"/>
    <mergeCell ref="B5:D5"/>
    <mergeCell ref="B1:B3"/>
    <mergeCell ref="C1:H4"/>
  </mergeCells>
  <conditionalFormatting sqref="A1:C1 A2:B4 A5:XFD1048576">
    <cfRule type="cellIs" dxfId="54" priority="2" operator="lessThan">
      <formula>0</formula>
    </cfRule>
  </conditionalFormatting>
  <conditionalFormatting sqref="I1:XFD4">
    <cfRule type="cellIs" dxfId="53" priority="1" operator="lessThan">
      <formula>0</formula>
    </cfRule>
  </conditionalFormatting>
  <dataValidations count="7">
    <dataValidation allowBlank="1" showInputMessage="1" showErrorMessage="1" promptTitle="Ingresos Mensuales Fijos" prompt="Registra tus ingresos. _x000a_Completa con todo el dinero que entra de manera regular a tu cuenta." sqref="E5" xr:uid="{74A440C9-034F-45DF-853C-ED3FFD13964E}"/>
    <dataValidation allowBlank="1" showInputMessage="1" showErrorMessage="1" promptTitle="Pagos de Deuda Mensuales" prompt="Registra tus pago de deuda. _x000a_Ingresa los pagos de créditos fijos que realizas todos los meses. " sqref="E15" xr:uid="{B896FFC4-2793-4F03-A05A-FC9B2685BEC9}"/>
    <dataValidation allowBlank="1" showInputMessage="1" showErrorMessage="1" promptTitle="Metas de Ahorro" prompt="Registra tus objetivos de ahorro. _x000a_Ingresa cuánto dinero quieres ahorrar por mes para cumplir tus objetivos. " sqref="E28" xr:uid="{635303A3-C4EC-40E9-AAEC-2813692F5326}"/>
    <dataValidation allowBlank="1" showInputMessage="1" showErrorMessage="1" promptTitle="Tu Presupuesto Mensual" prompt="Se calcula automáticamente. _x000a_Este es el dinero que tienes disponible luego de que has cubrido todos tus gastos." sqref="Q5" xr:uid="{806F7691-4C6E-40C9-9920-40825FF53B7D}"/>
    <dataValidation type="list" allowBlank="1" showInputMessage="1" showErrorMessage="1" sqref="I7:I35" xr:uid="{B314798E-F9A8-4D29-BA01-1C85A21430B3}">
      <formula1>BudgetCategories</formula1>
    </dataValidation>
    <dataValidation allowBlank="1" showInputMessage="1" showErrorMessage="1" promptTitle="Gastos Mensuales Fijos" prompt="Registra tus gastos. _x000a_Ingresa todos los gastos regulares que tienes por mes. Por ejemplo: alquiler, subscripciones, membresías, etc. " sqref="K5" xr:uid="{D99AB9EE-E1C5-4D88-8718-C3AAB938E0E2}"/>
    <dataValidation type="list" allowBlank="1" showInputMessage="1" showErrorMessage="1" sqref="J2" xr:uid="{09746F3A-311E-4901-8225-12663BDB7BFA}">
      <formula1>Currencies</formula1>
    </dataValidation>
  </dataValidations>
  <hyperlinks>
    <hyperlink ref="B26:D27" r:id="rId1" display="¿Necesitas ayuda para pagar tus deudas?" xr:uid="{0C8F5B73-8A94-487B-B326-14C479BE3F54}"/>
  </hyperlinks>
  <pageMargins left="0.7" right="0.7" top="0.78740157499999996" bottom="0.78740157499999996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291E-5FC4-46AF-AA33-F184A5D88BFC}">
  <sheetPr>
    <tabColor rgb="FF91BCE7"/>
    <pageSetUpPr autoPageBreaks="0"/>
  </sheetPr>
  <dimension ref="A1:O71"/>
  <sheetViews>
    <sheetView showGridLines="0" topLeftCell="A10" zoomScaleNormal="100" workbookViewId="0">
      <selection activeCell="J11" sqref="J11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/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D32:D33"/>
    <mergeCell ref="B24:D24"/>
    <mergeCell ref="B26:B27"/>
    <mergeCell ref="C26:C27"/>
    <mergeCell ref="D26:D27"/>
    <mergeCell ref="B29:B30"/>
    <mergeCell ref="C29:C30"/>
    <mergeCell ref="D29:D30"/>
    <mergeCell ref="B32:B33"/>
    <mergeCell ref="C32:C33"/>
    <mergeCell ref="L14:O14"/>
    <mergeCell ref="B1:B4"/>
    <mergeCell ref="B6:D6"/>
    <mergeCell ref="F6:J6"/>
    <mergeCell ref="L6:O7"/>
    <mergeCell ref="L8:L10"/>
    <mergeCell ref="M8:O10"/>
    <mergeCell ref="B12:D12"/>
    <mergeCell ref="L11:O12"/>
  </mergeCells>
  <conditionalFormatting sqref="A1:XFD24">
    <cfRule type="cellIs" dxfId="52" priority="1" operator="lessThan">
      <formula>0</formula>
    </cfRule>
  </conditionalFormatting>
  <conditionalFormatting sqref="C14:C21">
    <cfRule type="cellIs" dxfId="51" priority="3" operator="equal">
      <formula>"+"</formula>
    </cfRule>
    <cfRule type="cellIs" dxfId="50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49" priority="2" operator="lessThan">
      <formula>0</formula>
    </cfRule>
  </conditionalFormatting>
  <dataValidations count="3">
    <dataValidation type="list" allowBlank="1" showInputMessage="1" showErrorMessage="1" sqref="G8:G41" xr:uid="{2339A4AD-1A15-4CE6-B63A-E0ACF9AA78D6}">
      <formula1>Categories</formula1>
    </dataValidation>
    <dataValidation type="list" allowBlank="1" showInputMessage="1" showErrorMessage="1" sqref="C14:C21" xr:uid="{9AD62D16-DCEB-47DD-A748-7E86B2F6C8AD}">
      <formula1>GainLoss</formula1>
    </dataValidation>
    <dataValidation type="list" allowBlank="1" showInputMessage="1" showErrorMessage="1" sqref="J2" xr:uid="{284D0725-2001-47B8-B3D4-FA4D3DD76CD6}">
      <formula1>Currencies</formula1>
    </dataValidation>
  </dataValidations>
  <hyperlinks>
    <hyperlink ref="L11:O12" r:id="rId1" display="¿Necesitas más dinero? Encuentra financiación online segura aquí" xr:uid="{4C8044D6-5A49-407A-9092-7DD95F13F162}"/>
  </hyperlinks>
  <pageMargins left="0.7" right="0.7" top="0.78740157499999996" bottom="0.78740157499999996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6D8D-B86A-4235-B0EA-B673CAE66689}">
  <sheetPr>
    <tabColor rgb="FF91BCE7"/>
    <pageSetUpPr autoPageBreaks="0"/>
  </sheetPr>
  <dimension ref="A1:O71"/>
  <sheetViews>
    <sheetView showGridLines="0" topLeftCell="A25" zoomScaleNormal="100" workbookViewId="0">
      <selection activeCell="J44" sqref="J44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2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Enero!M8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53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48" priority="1" operator="lessThan">
      <formula>0</formula>
    </cfRule>
  </conditionalFormatting>
  <conditionalFormatting sqref="C14:C21">
    <cfRule type="cellIs" dxfId="47" priority="3" operator="equal">
      <formula>"+"</formula>
    </cfRule>
    <cfRule type="cellIs" dxfId="46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45" priority="2" operator="lessThan">
      <formula>0</formula>
    </cfRule>
  </conditionalFormatting>
  <dataValidations count="3">
    <dataValidation type="list" allowBlank="1" showInputMessage="1" showErrorMessage="1" sqref="J2" xr:uid="{9C049D12-282D-453B-881F-072A89ADCFB0}">
      <formula1>Currencies</formula1>
    </dataValidation>
    <dataValidation type="list" allowBlank="1" showInputMessage="1" showErrorMessage="1" sqref="C14:C21" xr:uid="{3539497D-C3A4-48E9-BBA4-4FEF4882E20D}">
      <formula1>GainLoss</formula1>
    </dataValidation>
    <dataValidation type="list" allowBlank="1" showInputMessage="1" showErrorMessage="1" sqref="G8:G41" xr:uid="{74960137-6DE8-411F-8EEA-39A07B52830E}">
      <formula1>Categories</formula1>
    </dataValidation>
  </dataValidations>
  <hyperlinks>
    <hyperlink ref="L11:O12" r:id="rId1" display="¿Necesitas más dinero? Encuentra financiación online segura aquí" xr:uid="{D6FE28B0-0621-40B5-A754-B7F9A5352092}"/>
  </hyperlinks>
  <pageMargins left="0.7" right="0.7" top="0.78740157499999996" bottom="0.78740157499999996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1EE5-F9B4-480F-A60C-75673B13EBCC}">
  <sheetPr>
    <tabColor rgb="FF91BCE7"/>
    <pageSetUpPr autoPageBreaks="0"/>
  </sheetPr>
  <dimension ref="A1:O71"/>
  <sheetViews>
    <sheetView showGridLines="0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Febrero!D9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44" priority="1" operator="lessThan">
      <formula>0</formula>
    </cfRule>
  </conditionalFormatting>
  <conditionalFormatting sqref="C14:C21">
    <cfRule type="cellIs" dxfId="43" priority="3" operator="equal">
      <formula>"+"</formula>
    </cfRule>
    <cfRule type="cellIs" dxfId="42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41" priority="2" operator="lessThan">
      <formula>0</formula>
    </cfRule>
  </conditionalFormatting>
  <dataValidations count="3">
    <dataValidation type="list" allowBlank="1" showInputMessage="1" showErrorMessage="1" sqref="G8:G41" xr:uid="{7FCB4F1F-06BF-40D5-B023-98CA7555E0C6}">
      <formula1>Categories</formula1>
    </dataValidation>
    <dataValidation type="list" allowBlank="1" showInputMessage="1" showErrorMessage="1" sqref="C14:C21" xr:uid="{EA508D6C-388E-49FF-B071-6C6C2A5D99A8}">
      <formula1>GainLoss</formula1>
    </dataValidation>
    <dataValidation type="list" allowBlank="1" showInputMessage="1" showErrorMessage="1" sqref="J2" xr:uid="{C03506FA-10F0-4193-8E04-A4230CDBB2F8}">
      <formula1>Currencies</formula1>
    </dataValidation>
  </dataValidations>
  <hyperlinks>
    <hyperlink ref="L11:O12" r:id="rId1" display="¿Necesitas más dinero? Encuentra financiación online segura aquí" xr:uid="{0A2081E3-F47A-4E35-BB8D-9E72113680A6}"/>
  </hyperlinks>
  <pageMargins left="0.7" right="0.7" top="0.78740157499999996" bottom="0.78740157499999996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3A30-F355-4403-8C41-5DB01B036CDE}">
  <sheetPr>
    <tabColor rgb="FF91BCE7"/>
    <pageSetUpPr autoPageBreaks="0"/>
  </sheetPr>
  <dimension ref="A1:O71"/>
  <sheetViews>
    <sheetView showGridLines="0" topLeftCell="A23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Marzo!D9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40" priority="1" operator="lessThan">
      <formula>0</formula>
    </cfRule>
  </conditionalFormatting>
  <conditionalFormatting sqref="C14:C21">
    <cfRule type="cellIs" dxfId="39" priority="3" operator="equal">
      <formula>"+"</formula>
    </cfRule>
    <cfRule type="cellIs" dxfId="38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37" priority="2" operator="lessThan">
      <formula>0</formula>
    </cfRule>
  </conditionalFormatting>
  <dataValidations count="3">
    <dataValidation type="list" allowBlank="1" showInputMessage="1" showErrorMessage="1" sqref="J2" xr:uid="{C02CFB73-1476-4079-B101-2552BF5E7C58}">
      <formula1>Currencies</formula1>
    </dataValidation>
    <dataValidation type="list" allowBlank="1" showInputMessage="1" showErrorMessage="1" sqref="C14:C21" xr:uid="{09625444-8613-4895-B1B9-1780ABFD1D79}">
      <formula1>GainLoss</formula1>
    </dataValidation>
    <dataValidation type="list" allowBlank="1" showInputMessage="1" showErrorMessage="1" sqref="G8:G41" xr:uid="{15A69992-A4EE-468A-9100-3C6B4B246B8E}">
      <formula1>Categories</formula1>
    </dataValidation>
  </dataValidations>
  <hyperlinks>
    <hyperlink ref="L11:O12" r:id="rId1" display="¿Necesitas más dinero? Encuentra financiación online segura aquí" xr:uid="{F67675A6-CB23-4B39-A6A4-B31155BD726A}"/>
  </hyperlinks>
  <pageMargins left="0.7" right="0.7" top="0.78740157499999996" bottom="0.78740157499999996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BE28-B34F-4700-95AC-DB79A985F288}">
  <sheetPr>
    <tabColor rgb="FF91BCE7"/>
    <pageSetUpPr autoPageBreaks="0"/>
  </sheetPr>
  <dimension ref="A1:O71"/>
  <sheetViews>
    <sheetView showGridLines="0" topLeftCell="A25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Abril!D9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36" priority="1" operator="lessThan">
      <formula>0</formula>
    </cfRule>
  </conditionalFormatting>
  <conditionalFormatting sqref="C14:C21">
    <cfRule type="cellIs" dxfId="35" priority="3" operator="equal">
      <formula>"+"</formula>
    </cfRule>
    <cfRule type="cellIs" dxfId="34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33" priority="2" operator="lessThan">
      <formula>0</formula>
    </cfRule>
  </conditionalFormatting>
  <dataValidations count="3">
    <dataValidation type="list" allowBlank="1" showInputMessage="1" showErrorMessage="1" sqref="G8:G41" xr:uid="{58789956-5B20-41C4-BCE2-5BBD3E44F9CC}">
      <formula1>Categories</formula1>
    </dataValidation>
    <dataValidation type="list" allowBlank="1" showInputMessage="1" showErrorMessage="1" sqref="C14:C21" xr:uid="{ED43537B-0332-4E8C-BC60-7B439ECBD36A}">
      <formula1>GainLoss</formula1>
    </dataValidation>
    <dataValidation type="list" allowBlank="1" showInputMessage="1" showErrorMessage="1" sqref="J2" xr:uid="{B36BD1DE-BC40-4C0D-B1A7-F668446997D8}">
      <formula1>Currencies</formula1>
    </dataValidation>
  </dataValidations>
  <hyperlinks>
    <hyperlink ref="L11:O12" r:id="rId1" display="¿Necesitas más dinero? Encuentra financiación online segura aquí" xr:uid="{0EB42D79-4DB5-4F5C-8F89-AB27BD3FF2F9}"/>
  </hyperlinks>
  <pageMargins left="0.7" right="0.7" top="0.78740157499999996" bottom="0.78740157499999996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67A8-6405-4DDB-ACBE-139CF348E486}">
  <sheetPr>
    <tabColor rgb="FF91BCE7"/>
    <pageSetUpPr autoPageBreaks="0"/>
  </sheetPr>
  <dimension ref="A1:O71"/>
  <sheetViews>
    <sheetView showGridLines="0" topLeftCell="A10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21">
        <f>Mayo!D9</f>
        <v>0</v>
      </c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Mayo!D9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32" priority="1" operator="lessThan">
      <formula>0</formula>
    </cfRule>
  </conditionalFormatting>
  <conditionalFormatting sqref="C14:C21">
    <cfRule type="cellIs" dxfId="31" priority="3" operator="equal">
      <formula>"+"</formula>
    </cfRule>
    <cfRule type="cellIs" dxfId="30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29" priority="2" operator="lessThan">
      <formula>0</formula>
    </cfRule>
  </conditionalFormatting>
  <dataValidations count="3">
    <dataValidation type="list" allowBlank="1" showInputMessage="1" showErrorMessage="1" sqref="J2" xr:uid="{A8E1EFF1-D4CC-4B50-A794-C6EE0096A79F}">
      <formula1>Currencies</formula1>
    </dataValidation>
    <dataValidation type="list" allowBlank="1" showInputMessage="1" showErrorMessage="1" sqref="C14:C21" xr:uid="{00F213DD-611C-4B77-9577-5935433F3256}">
      <formula1>GainLoss</formula1>
    </dataValidation>
    <dataValidation type="list" allowBlank="1" showInputMessage="1" showErrorMessage="1" sqref="G8:G41" xr:uid="{AE5A66DF-BA94-4284-9748-61670A6075AA}">
      <formula1>Categories</formula1>
    </dataValidation>
  </dataValidations>
  <hyperlinks>
    <hyperlink ref="L11:O12" r:id="rId1" display="¿Necesitas más dinero? Encuentra financiación online segura aquí" xr:uid="{B3095288-4AC7-4711-8D70-2BE3F5BC89B5}"/>
  </hyperlinks>
  <pageMargins left="0.7" right="0.7" top="0.78740157499999996" bottom="0.78740157499999996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CBD0-9094-489E-A680-72229CE50983}">
  <sheetPr>
    <tabColor rgb="FF91BCE7"/>
    <pageSetUpPr autoPageBreaks="0"/>
  </sheetPr>
  <dimension ref="A1:O71"/>
  <sheetViews>
    <sheetView showGridLines="0" topLeftCell="A25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Junio!D9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28" priority="1" operator="lessThan">
      <formula>0</formula>
    </cfRule>
  </conditionalFormatting>
  <conditionalFormatting sqref="C14:C21">
    <cfRule type="cellIs" dxfId="27" priority="3" operator="equal">
      <formula>"+"</formula>
    </cfRule>
    <cfRule type="cellIs" dxfId="26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25" priority="2" operator="lessThan">
      <formula>0</formula>
    </cfRule>
  </conditionalFormatting>
  <dataValidations count="3">
    <dataValidation type="list" allowBlank="1" showInputMessage="1" showErrorMessage="1" sqref="G8:G41" xr:uid="{EF65CDC8-03E9-477E-A297-05E244FF26DB}">
      <formula1>Categories</formula1>
    </dataValidation>
    <dataValidation type="list" allowBlank="1" showInputMessage="1" showErrorMessage="1" sqref="C14:C21" xr:uid="{A2543177-48F2-441F-A148-2119A0DA1DD0}">
      <formula1>GainLoss</formula1>
    </dataValidation>
    <dataValidation type="list" allowBlank="1" showInputMessage="1" showErrorMessage="1" sqref="J2" xr:uid="{DF7A63D1-4A3A-4B00-968C-F07A5B047B48}">
      <formula1>Currencies</formula1>
    </dataValidation>
  </dataValidations>
  <hyperlinks>
    <hyperlink ref="L11:O12" r:id="rId1" display="¿Necesitas más dinero? Encuentra financiación online segura aquí" xr:uid="{01825C91-B2AF-4839-A7D1-EB90EED1BA9F}"/>
  </hyperlinks>
  <pageMargins left="0.7" right="0.7" top="0.78740157499999996" bottom="0.78740157499999996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4B95-C905-44F3-912B-FCE80F3CF808}">
  <sheetPr>
    <tabColor rgb="FF91BCE7"/>
    <pageSetUpPr autoPageBreaks="0"/>
  </sheetPr>
  <dimension ref="A1:O71"/>
  <sheetViews>
    <sheetView showGridLines="0" topLeftCell="A31" zoomScaleNormal="100" workbookViewId="0">
      <selection activeCell="D41" sqref="D41:D4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Julio!D9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24" priority="1" operator="lessThan">
      <formula>0</formula>
    </cfRule>
  </conditionalFormatting>
  <conditionalFormatting sqref="C14:C21">
    <cfRule type="cellIs" dxfId="23" priority="3" operator="equal">
      <formula>"+"</formula>
    </cfRule>
    <cfRule type="cellIs" dxfId="22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21" priority="2" operator="lessThan">
      <formula>0</formula>
    </cfRule>
  </conditionalFormatting>
  <dataValidations count="3">
    <dataValidation type="list" allowBlank="1" showInputMessage="1" showErrorMessage="1" sqref="J2" xr:uid="{68E87138-F2FF-4496-8014-D3B693AD28D6}">
      <formula1>Currencies</formula1>
    </dataValidation>
    <dataValidation type="list" allowBlank="1" showInputMessage="1" showErrorMessage="1" sqref="C14:C21" xr:uid="{F2A84393-1C3D-4466-908E-40E80352BF67}">
      <formula1>GainLoss</formula1>
    </dataValidation>
    <dataValidation type="list" allowBlank="1" showInputMessage="1" showErrorMessage="1" sqref="G8:G41" xr:uid="{CC3CC124-68AB-4F76-9D42-BAEA42DE7C35}">
      <formula1>Categories</formula1>
    </dataValidation>
  </dataValidations>
  <hyperlinks>
    <hyperlink ref="L11:O12" r:id="rId1" display="¿Necesitas más dinero? Encuentra financiación online segura aquí" xr:uid="{CCCF2BF3-CD44-4FF2-B3EB-98A5755A1BB5}"/>
  </hyperlinks>
  <pageMargins left="0.7" right="0.7" top="0.78740157499999996" bottom="0.78740157499999996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9A2F-3A26-4806-A0D2-EFFEAA45B5AB}">
  <sheetPr>
    <tabColor rgb="FF91BCE7"/>
    <pageSetUpPr autoPageBreaks="0"/>
  </sheetPr>
  <dimension ref="A1:O71"/>
  <sheetViews>
    <sheetView showGridLines="0" topLeftCell="A4" zoomScaleNormal="100" workbookViewId="0">
      <selection activeCell="G17" sqref="G17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Agosto!D9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20" priority="1" operator="lessThan">
      <formula>0</formula>
    </cfRule>
  </conditionalFormatting>
  <conditionalFormatting sqref="C14:C21">
    <cfRule type="cellIs" dxfId="19" priority="3" operator="equal">
      <formula>"+"</formula>
    </cfRule>
    <cfRule type="cellIs" dxfId="18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17" priority="2" operator="lessThan">
      <formula>0</formula>
    </cfRule>
  </conditionalFormatting>
  <dataValidations count="3">
    <dataValidation type="list" allowBlank="1" showInputMessage="1" showErrorMessage="1" sqref="G8:G41" xr:uid="{C08234E8-9F7B-48F7-B740-C7D773CF7EFD}">
      <formula1>Categories</formula1>
    </dataValidation>
    <dataValidation type="list" allowBlank="1" showInputMessage="1" showErrorMessage="1" sqref="C14:C21" xr:uid="{14A8DF7E-0C12-46FD-80DE-9E5D0CD61D9B}">
      <formula1>GainLoss</formula1>
    </dataValidation>
    <dataValidation type="list" allowBlank="1" showInputMessage="1" showErrorMessage="1" sqref="J2" xr:uid="{FCE6D9B1-A729-4C66-8E79-F8920F295661}">
      <formula1>Currencies</formula1>
    </dataValidation>
  </dataValidations>
  <hyperlinks>
    <hyperlink ref="L11:O12" r:id="rId1" display="¿Necesitas más dinero? Encuentra financiación online segura aquí" xr:uid="{AD459788-8CDA-4D64-8F22-F577A871B777}"/>
  </hyperlinks>
  <pageMargins left="0.7" right="0.7" top="0.78740157499999996" bottom="0.78740157499999996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D6A7-2FF9-4CA4-B50A-35B89C0381FB}">
  <sheetPr>
    <tabColor rgb="FF91BCE7"/>
    <pageSetUpPr autoPageBreaks="0"/>
  </sheetPr>
  <dimension ref="A1:O71"/>
  <sheetViews>
    <sheetView showGridLines="0" topLeftCell="A2" zoomScaleNormal="100" workbookViewId="0">
      <selection activeCell="B12" sqref="B12:D1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Septiembre!D9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16" priority="1" operator="lessThan">
      <formula>0</formula>
    </cfRule>
  </conditionalFormatting>
  <conditionalFormatting sqref="C14:C21">
    <cfRule type="cellIs" dxfId="15" priority="3" operator="equal">
      <formula>"+"</formula>
    </cfRule>
    <cfRule type="cellIs" dxfId="14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13" priority="2" operator="lessThan">
      <formula>0</formula>
    </cfRule>
  </conditionalFormatting>
  <dataValidations count="3">
    <dataValidation type="list" allowBlank="1" showInputMessage="1" showErrorMessage="1" sqref="J2" xr:uid="{B2130ADA-D88A-469E-8355-2F3E467BFC95}">
      <formula1>Currencies</formula1>
    </dataValidation>
    <dataValidation type="list" allowBlank="1" showInputMessage="1" showErrorMessage="1" sqref="C14:C21" xr:uid="{C3B7F97B-D658-4B12-A832-1002DD86A877}">
      <formula1>GainLoss</formula1>
    </dataValidation>
    <dataValidation type="list" allowBlank="1" showInputMessage="1" showErrorMessage="1" sqref="G8:G41" xr:uid="{2C4E9D53-349B-4224-8501-A6180A813538}">
      <formula1>Categories</formula1>
    </dataValidation>
  </dataValidations>
  <hyperlinks>
    <hyperlink ref="L11:O12" r:id="rId1" display="¿Necesitas más dinero? Encuentra financiación online segura aquí" xr:uid="{C62B482A-74F4-4F8A-931A-D9CF113E0674}"/>
  </hyperlinks>
  <pageMargins left="0.7" right="0.7" top="0.78740157499999996" bottom="0.78740157499999996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AA12-BC26-4650-8EAF-BC4F171E3EF0}">
  <sheetPr>
    <tabColor rgb="FF91BCE7"/>
    <pageSetUpPr autoPageBreaks="0"/>
  </sheetPr>
  <dimension ref="A1:O71"/>
  <sheetViews>
    <sheetView showGridLines="0" topLeftCell="A25" zoomScaleNormal="100" workbookViewId="0">
      <selection activeCell="B6" sqref="B6:D6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Octubre!D9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31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12" priority="1" operator="lessThan">
      <formula>0</formula>
    </cfRule>
  </conditionalFormatting>
  <conditionalFormatting sqref="C14:C21">
    <cfRule type="cellIs" dxfId="11" priority="3" operator="equal">
      <formula>"+"</formula>
    </cfRule>
    <cfRule type="cellIs" dxfId="10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9" priority="2" operator="lessThan">
      <formula>0</formula>
    </cfRule>
  </conditionalFormatting>
  <dataValidations count="3">
    <dataValidation type="list" allowBlank="1" showInputMessage="1" showErrorMessage="1" sqref="G8:G41" xr:uid="{20C56AD3-00B4-4627-A3A2-BD64D2BD8ED5}">
      <formula1>Categories</formula1>
    </dataValidation>
    <dataValidation type="list" allowBlank="1" showInputMessage="1" showErrorMessage="1" sqref="C14:C21" xr:uid="{E6F5B33F-FE89-49AB-897F-0EEFF205B961}">
      <formula1>GainLoss</formula1>
    </dataValidation>
    <dataValidation type="list" allowBlank="1" showInputMessage="1" showErrorMessage="1" sqref="J2" xr:uid="{2DC9D710-A173-4EFC-9BA3-DC291896FF8E}">
      <formula1>Currencies</formula1>
    </dataValidation>
  </dataValidations>
  <hyperlinks>
    <hyperlink ref="L11:O12" r:id="rId1" display="¿Necesitas más dinero? Encuentra financiación online segura aquí" xr:uid="{14943B87-FA1C-4840-92AA-6B96B48B6B7F}"/>
  </hyperlinks>
  <pageMargins left="0.7" right="0.7" top="0.78740157499999996" bottom="0.78740157499999996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5975-81E0-4688-BE10-85896A5F5E4E}">
  <sheetPr>
    <tabColor rgb="FF91BCE7"/>
    <pageSetUpPr autoPageBreaks="0"/>
  </sheetPr>
  <dimension ref="A1:O71"/>
  <sheetViews>
    <sheetView showGridLines="0" topLeftCell="A25" zoomScaleNormal="100" workbookViewId="0">
      <selection activeCell="L11" sqref="L11:O12"/>
    </sheetView>
  </sheetViews>
  <sheetFormatPr defaultColWidth="11.44140625" defaultRowHeight="14.4" x14ac:dyDescent="0.3"/>
  <cols>
    <col min="1" max="1" width="2.6640625" style="63" customWidth="1"/>
    <col min="2" max="2" width="28.6640625" style="63" customWidth="1"/>
    <col min="3" max="3" width="3.33203125" style="63" customWidth="1"/>
    <col min="4" max="4" width="21" style="63" customWidth="1"/>
    <col min="5" max="5" width="3.6640625" style="63" customWidth="1"/>
    <col min="6" max="6" width="16.6640625" style="63" customWidth="1"/>
    <col min="7" max="7" width="20.109375" style="63" customWidth="1"/>
    <col min="8" max="8" width="3.33203125" style="63" customWidth="1"/>
    <col min="9" max="9" width="15.88671875" style="63" customWidth="1"/>
    <col min="10" max="10" width="21.44140625" style="63" customWidth="1"/>
    <col min="11" max="11" width="4.44140625" style="63" customWidth="1"/>
    <col min="12" max="12" width="16.5546875" style="63" customWidth="1"/>
    <col min="13" max="13" width="4.44140625" style="63" customWidth="1"/>
    <col min="14" max="14" width="17.44140625" style="63" customWidth="1"/>
    <col min="15" max="15" width="10.33203125" style="63" customWidth="1"/>
    <col min="16" max="16" width="3" style="63" customWidth="1"/>
    <col min="17" max="16384" width="11.44140625" style="63"/>
  </cols>
  <sheetData>
    <row r="1" spans="1:15" ht="31.5" customHeight="1" x14ac:dyDescent="0.3">
      <c r="B1" s="134"/>
      <c r="C1" s="114"/>
      <c r="D1" s="115"/>
      <c r="E1" s="115"/>
      <c r="F1" s="115"/>
      <c r="G1" s="115"/>
      <c r="H1" s="115"/>
      <c r="I1" s="115"/>
    </row>
    <row r="2" spans="1:15" ht="27.75" customHeight="1" x14ac:dyDescent="0.3">
      <c r="B2" s="134"/>
      <c r="C2" s="115"/>
      <c r="D2" s="115"/>
      <c r="E2" s="115"/>
      <c r="F2" s="115"/>
      <c r="G2" s="115"/>
      <c r="H2" s="115"/>
      <c r="I2" s="116" t="s">
        <v>27</v>
      </c>
      <c r="J2" s="117" t="s">
        <v>10</v>
      </c>
    </row>
    <row r="3" spans="1:15" ht="15" customHeight="1" x14ac:dyDescent="0.3">
      <c r="B3" s="134"/>
      <c r="C3" s="115"/>
      <c r="D3" s="115"/>
      <c r="E3" s="115"/>
      <c r="F3" s="115"/>
      <c r="G3" s="115"/>
      <c r="H3" s="115"/>
      <c r="I3" s="115"/>
    </row>
    <row r="4" spans="1:15" ht="15" customHeight="1" x14ac:dyDescent="0.3">
      <c r="B4" s="134"/>
      <c r="C4" s="115"/>
      <c r="D4" s="115"/>
      <c r="E4" s="115"/>
      <c r="F4" s="115"/>
      <c r="G4" s="115"/>
      <c r="H4" s="115"/>
      <c r="I4" s="115"/>
    </row>
    <row r="5" spans="1:15" ht="5.25" customHeight="1" x14ac:dyDescent="0.3"/>
    <row r="6" spans="1:15" ht="20.100000000000001" customHeight="1" x14ac:dyDescent="0.3">
      <c r="B6" s="144" t="s">
        <v>28</v>
      </c>
      <c r="C6" s="133"/>
      <c r="D6" s="146"/>
      <c r="F6" s="144" t="s">
        <v>41</v>
      </c>
      <c r="G6" s="131"/>
      <c r="H6" s="131"/>
      <c r="I6" s="131"/>
      <c r="J6" s="131"/>
      <c r="L6" s="147" t="s">
        <v>44</v>
      </c>
      <c r="M6" s="125"/>
      <c r="N6" s="125"/>
      <c r="O6" s="125"/>
    </row>
    <row r="7" spans="1:15" ht="20.100000000000001" customHeight="1" thickBot="1" x14ac:dyDescent="0.35">
      <c r="B7" s="67"/>
      <c r="C7" s="68"/>
      <c r="D7" s="69" t="s">
        <v>17</v>
      </c>
      <c r="F7" s="68" t="s">
        <v>42</v>
      </c>
      <c r="G7" s="68" t="s">
        <v>19</v>
      </c>
      <c r="H7" s="68" t="s">
        <v>17</v>
      </c>
      <c r="I7" s="68"/>
      <c r="J7" s="68" t="s">
        <v>43</v>
      </c>
      <c r="L7" s="128"/>
      <c r="M7" s="128"/>
      <c r="N7" s="128"/>
      <c r="O7" s="128"/>
    </row>
    <row r="8" spans="1:15" ht="20.100000000000001" customHeight="1" x14ac:dyDescent="0.3">
      <c r="B8" s="83" t="s">
        <v>29</v>
      </c>
      <c r="C8" s="55" t="str">
        <f>IF($J$2="EUR (€)", "€", IF($J$2="€", "€", IF($J$2="DKK (kr)", "kr", IF($J$2="SEK (kr)", "kr", IF($J$2="CHF (Fr)", "Fr", "")))))</f>
        <v>€</v>
      </c>
      <c r="D8" s="56">
        <f>'Gastos Fijos'!N7</f>
        <v>0</v>
      </c>
      <c r="F8" s="84"/>
      <c r="G8" s="85"/>
      <c r="H8" s="7" t="str">
        <f>IF($J$2="EUR (€)", "€", IF($J$2="€", "€", IF($J$2="DKK (kr)", "kr", IF($J$2="SEK (kr)", "kr", IF($J$2="CHF (Fr)", "Fr", "")))))</f>
        <v>€</v>
      </c>
      <c r="I8" s="86"/>
      <c r="J8" s="75"/>
      <c r="K8" s="70"/>
      <c r="L8" s="148" t="str">
        <f>IF($J$2="EUR (€)", "€", IF($J$2="€", "€", IF($J$2="DKK (kr)", "kr", IF($J$2="SEK (kr)", "kr", IF($J$2="CHF (Fr)", "Fr", "")))))</f>
        <v>€</v>
      </c>
      <c r="M8" s="151">
        <f>D10+D22-I42</f>
        <v>0</v>
      </c>
      <c r="N8" s="151"/>
      <c r="O8" s="151"/>
    </row>
    <row r="9" spans="1:15" ht="20.100000000000001" customHeight="1" x14ac:dyDescent="0.3">
      <c r="B9" s="87" t="s">
        <v>30</v>
      </c>
      <c r="C9" s="57" t="str">
        <f>IF($J$2="EUR (€)", "€", IF($J$2="€", "€", IF($J$2="DKK (kr)", "kr", IF($J$2="SEK (kr)", "kr", IF($J$2="CHF (Fr)", "Fr", "")))))</f>
        <v>€</v>
      </c>
      <c r="D9" s="58">
        <f>Noviembre!D9</f>
        <v>0</v>
      </c>
      <c r="F9" s="84"/>
      <c r="G9" s="85"/>
      <c r="H9" s="8" t="str">
        <f>IF($J$2="EUR (€)", "€", IF($J$2="€", "€", IF($J$2="DKK (kr)", "kr", IF($J$2="SEK (kr)", "kr", IF($J$2="CHF (Fr)", "Fr", "")))))</f>
        <v>€</v>
      </c>
      <c r="I9" s="86"/>
      <c r="J9" s="75"/>
      <c r="L9" s="149"/>
      <c r="M9" s="152"/>
      <c r="N9" s="152"/>
      <c r="O9" s="152"/>
    </row>
    <row r="10" spans="1:15" ht="20.100000000000001" customHeight="1" thickBot="1" x14ac:dyDescent="0.35">
      <c r="B10" s="79" t="s">
        <v>55</v>
      </c>
      <c r="C10" s="5" t="str">
        <f>IF($J$2="EUR (€)", "€", IF($J$2="€", "€", IF($J$2="DKK (kr)", "kr", IF($J$2="SEK (kr)", "kr", IF($J$2="CHF (Fr)", "Fr", "")))))</f>
        <v>€</v>
      </c>
      <c r="D10" s="39">
        <f>SUM(D8:D9)</f>
        <v>0</v>
      </c>
      <c r="F10" s="84"/>
      <c r="G10" s="85"/>
      <c r="H10" s="8" t="str">
        <f t="shared" ref="H10:H41" si="0">IF($J$2="EUR (€)", "€", IF($J$2="€", "€", IF($J$2="DKK (kr)", "kr", IF($J$2="SEK (kr)", "kr", IF($J$2="CHF (Fr)", "Fr", "")))))</f>
        <v>€</v>
      </c>
      <c r="I10" s="86"/>
      <c r="J10" s="75"/>
      <c r="L10" s="150"/>
      <c r="M10" s="153"/>
      <c r="N10" s="153"/>
      <c r="O10" s="153"/>
    </row>
    <row r="11" spans="1:15" ht="20.100000000000001" customHeight="1" x14ac:dyDescent="0.3">
      <c r="F11" s="84"/>
      <c r="G11" s="85"/>
      <c r="H11" s="8" t="str">
        <f t="shared" si="0"/>
        <v>€</v>
      </c>
      <c r="I11" s="86"/>
      <c r="J11" s="75"/>
      <c r="L11" s="154" t="s">
        <v>45</v>
      </c>
      <c r="M11" s="154"/>
      <c r="N11" s="154"/>
      <c r="O11" s="154"/>
    </row>
    <row r="12" spans="1:15" ht="20.100000000000001" customHeight="1" x14ac:dyDescent="0.3">
      <c r="A12" s="88"/>
      <c r="B12" s="144" t="s">
        <v>32</v>
      </c>
      <c r="C12" s="133"/>
      <c r="D12" s="133"/>
      <c r="F12" s="84"/>
      <c r="G12" s="85"/>
      <c r="H12" s="8" t="str">
        <f t="shared" si="0"/>
        <v>€</v>
      </c>
      <c r="I12" s="86"/>
      <c r="J12" s="75"/>
      <c r="L12" s="155"/>
      <c r="M12" s="155"/>
      <c r="N12" s="155"/>
      <c r="O12" s="155"/>
    </row>
    <row r="13" spans="1:15" ht="20.100000000000001" customHeight="1" x14ac:dyDescent="0.3">
      <c r="A13" s="88"/>
      <c r="B13" s="67" t="s">
        <v>33</v>
      </c>
      <c r="C13" s="67"/>
      <c r="D13" s="67" t="s">
        <v>17</v>
      </c>
      <c r="E13" s="89"/>
      <c r="F13" s="84"/>
      <c r="G13" s="85"/>
      <c r="H13" s="8" t="str">
        <f t="shared" si="0"/>
        <v>€</v>
      </c>
      <c r="I13" s="86"/>
      <c r="J13" s="75"/>
    </row>
    <row r="14" spans="1:15" ht="20.100000000000001" customHeight="1" x14ac:dyDescent="0.3">
      <c r="A14" s="88"/>
      <c r="B14" s="90"/>
      <c r="C14" s="91"/>
      <c r="D14" s="92"/>
      <c r="F14" s="84"/>
      <c r="G14" s="85"/>
      <c r="H14" s="8" t="str">
        <f t="shared" si="0"/>
        <v>€</v>
      </c>
      <c r="I14" s="86"/>
      <c r="J14" s="75"/>
      <c r="L14" s="144" t="s">
        <v>46</v>
      </c>
      <c r="M14" s="145"/>
      <c r="N14" s="145"/>
      <c r="O14" s="145"/>
    </row>
    <row r="15" spans="1:15" ht="20.100000000000001" customHeight="1" x14ac:dyDescent="0.3">
      <c r="A15" s="88"/>
      <c r="B15" s="90"/>
      <c r="C15" s="91"/>
      <c r="D15" s="92"/>
      <c r="F15" s="84"/>
      <c r="G15" s="85"/>
      <c r="H15" s="8" t="str">
        <f t="shared" si="0"/>
        <v>€</v>
      </c>
      <c r="I15" s="86"/>
      <c r="J15" s="75"/>
    </row>
    <row r="16" spans="1:15" ht="20.100000000000001" customHeight="1" x14ac:dyDescent="0.3">
      <c r="A16" s="88"/>
      <c r="B16" s="90"/>
      <c r="C16" s="91"/>
      <c r="D16" s="92"/>
      <c r="F16" s="84"/>
      <c r="G16" s="85"/>
      <c r="H16" s="8" t="str">
        <f t="shared" si="0"/>
        <v>€</v>
      </c>
      <c r="I16" s="86"/>
      <c r="J16" s="75"/>
    </row>
    <row r="17" spans="1:10" ht="20.100000000000001" customHeight="1" x14ac:dyDescent="0.3">
      <c r="A17" s="88"/>
      <c r="B17" s="90"/>
      <c r="C17" s="91"/>
      <c r="D17" s="92"/>
      <c r="F17" s="84"/>
      <c r="G17" s="85"/>
      <c r="H17" s="8" t="str">
        <f t="shared" si="0"/>
        <v>€</v>
      </c>
      <c r="I17" s="93"/>
      <c r="J17" s="75"/>
    </row>
    <row r="18" spans="1:10" ht="20.100000000000001" customHeight="1" x14ac:dyDescent="0.3">
      <c r="A18" s="88"/>
      <c r="B18" s="90"/>
      <c r="C18" s="91"/>
      <c r="D18" s="92"/>
      <c r="F18" s="84"/>
      <c r="G18" s="85"/>
      <c r="H18" s="8" t="str">
        <f t="shared" si="0"/>
        <v>€</v>
      </c>
      <c r="I18" s="86"/>
      <c r="J18" s="75"/>
    </row>
    <row r="19" spans="1:10" ht="20.100000000000001" customHeight="1" x14ac:dyDescent="0.3">
      <c r="A19" s="88"/>
      <c r="B19" s="90"/>
      <c r="C19" s="91"/>
      <c r="D19" s="92"/>
      <c r="F19" s="84"/>
      <c r="G19" s="85"/>
      <c r="H19" s="8" t="str">
        <f t="shared" si="0"/>
        <v>€</v>
      </c>
      <c r="I19" s="86"/>
      <c r="J19" s="75"/>
    </row>
    <row r="20" spans="1:10" ht="20.100000000000001" customHeight="1" x14ac:dyDescent="0.3">
      <c r="A20" s="88"/>
      <c r="B20" s="94"/>
      <c r="C20" s="95"/>
      <c r="D20" s="96"/>
      <c r="F20" s="84"/>
      <c r="G20" s="85"/>
      <c r="H20" s="8" t="str">
        <f t="shared" si="0"/>
        <v>€</v>
      </c>
      <c r="I20" s="86"/>
      <c r="J20" s="75"/>
    </row>
    <row r="21" spans="1:10" ht="20.100000000000001" customHeight="1" x14ac:dyDescent="0.3">
      <c r="A21" s="88"/>
      <c r="B21" s="90"/>
      <c r="C21" s="91"/>
      <c r="D21" s="97"/>
      <c r="F21" s="84"/>
      <c r="G21" s="85"/>
      <c r="H21" s="8" t="str">
        <f t="shared" si="0"/>
        <v>€</v>
      </c>
      <c r="I21" s="86"/>
      <c r="J21" s="75"/>
    </row>
    <row r="22" spans="1:10" ht="20.100000000000001" customHeight="1" x14ac:dyDescent="0.3">
      <c r="A22" s="88"/>
      <c r="B22" s="79" t="s">
        <v>34</v>
      </c>
      <c r="C22" s="5" t="str">
        <f>IF($J$2="EUR (€)", "€", IF($J$2="€", "€", IF($J$2="DKK (kr)", "kr", IF($J$2="SEK (kr)", "kr", IF($J$2="CHF (Fr)", "Fr", "")))))</f>
        <v>€</v>
      </c>
      <c r="D22" s="39" cm="1">
        <f t="array" ref="D22">SUMPRODUCT((C14:C21="+")*D14:D21) - SUMPRODUCT((C14:C21="-")*D14:D21)</f>
        <v>0</v>
      </c>
      <c r="F22" s="84"/>
      <c r="G22" s="85"/>
      <c r="H22" s="8" t="str">
        <f t="shared" si="0"/>
        <v>€</v>
      </c>
      <c r="I22" s="86"/>
      <c r="J22" s="75"/>
    </row>
    <row r="23" spans="1:10" ht="20.100000000000001" customHeight="1" x14ac:dyDescent="0.3">
      <c r="F23" s="84"/>
      <c r="G23" s="85"/>
      <c r="H23" s="8" t="str">
        <f t="shared" si="0"/>
        <v>€</v>
      </c>
      <c r="I23" s="86"/>
      <c r="J23" s="75"/>
    </row>
    <row r="24" spans="1:10" ht="20.100000000000001" customHeight="1" x14ac:dyDescent="0.3">
      <c r="B24" s="144" t="s">
        <v>35</v>
      </c>
      <c r="C24" s="133"/>
      <c r="D24" s="146"/>
      <c r="F24" s="84"/>
      <c r="G24" s="85"/>
      <c r="H24" s="8" t="str">
        <f t="shared" si="0"/>
        <v>€</v>
      </c>
      <c r="I24" s="86"/>
      <c r="J24" s="75"/>
    </row>
    <row r="25" spans="1:10" ht="20.100000000000001" customHeight="1" x14ac:dyDescent="0.3">
      <c r="B25" s="98"/>
      <c r="C25" s="98"/>
      <c r="D25" s="98"/>
      <c r="F25" s="84"/>
      <c r="G25" s="85"/>
      <c r="H25" s="8" t="str">
        <f t="shared" si="0"/>
        <v>€</v>
      </c>
      <c r="I25" s="86"/>
      <c r="J25" s="75"/>
    </row>
    <row r="26" spans="1:10" ht="20.100000000000001" customHeight="1" x14ac:dyDescent="0.3">
      <c r="B26" s="158" t="s">
        <v>36</v>
      </c>
      <c r="C26" s="160" t="str">
        <f>IF($J$2="EUR (€)", "€", IF($J$2="€", "€", IF($J$2="DKK (kr)", "kr", IF($J$2="SEK (kr)", "kr", IF($J$2="CHF (Fr)", "Fr", "")))))</f>
        <v>€</v>
      </c>
      <c r="D26" s="162">
        <f>SUMIF(G8:G41, "Supermercado", I8:I41)</f>
        <v>0</v>
      </c>
      <c r="F26" s="84"/>
      <c r="G26" s="85"/>
      <c r="H26" s="8" t="str">
        <f t="shared" si="0"/>
        <v>€</v>
      </c>
      <c r="I26" s="86"/>
      <c r="J26" s="75"/>
    </row>
    <row r="27" spans="1:10" ht="20.100000000000001" customHeight="1" x14ac:dyDescent="0.3">
      <c r="B27" s="159"/>
      <c r="C27" s="161"/>
      <c r="D27" s="163"/>
      <c r="F27" s="84"/>
      <c r="G27" s="85"/>
      <c r="H27" s="8" t="str">
        <f t="shared" si="0"/>
        <v>€</v>
      </c>
      <c r="I27" s="86"/>
      <c r="J27" s="75"/>
    </row>
    <row r="28" spans="1:10" ht="20.100000000000001" customHeight="1" x14ac:dyDescent="0.3">
      <c r="B28" s="99"/>
      <c r="C28" s="100"/>
      <c r="D28" s="101"/>
      <c r="F28" s="84"/>
      <c r="G28" s="85"/>
      <c r="H28" s="8" t="str">
        <f t="shared" si="0"/>
        <v>€</v>
      </c>
      <c r="I28" s="86"/>
      <c r="J28" s="75"/>
    </row>
    <row r="29" spans="1:10" ht="20.100000000000001" customHeight="1" x14ac:dyDescent="0.3">
      <c r="B29" s="164" t="s">
        <v>40</v>
      </c>
      <c r="C29" s="166" t="str">
        <f>IF($J$2="EUR (€)", "€", IF($J$2="€", "€", IF($J$2="DKK (kr)", "kr", IF($J$2="SEK (kr)", "kr", IF($J$2="CHF (Fr)", "Fr", "")))))</f>
        <v>€</v>
      </c>
      <c r="D29" s="168">
        <f>SUMIF(G8:G41, "Transporte", I8:I41)</f>
        <v>0</v>
      </c>
      <c r="F29" s="84"/>
      <c r="G29" s="85"/>
      <c r="H29" s="8" t="str">
        <f t="shared" si="0"/>
        <v>€</v>
      </c>
      <c r="I29" s="86"/>
      <c r="J29" s="75"/>
    </row>
    <row r="30" spans="1:10" ht="20.100000000000001" customHeight="1" x14ac:dyDescent="0.3">
      <c r="B30" s="165"/>
      <c r="C30" s="167"/>
      <c r="D30" s="169"/>
      <c r="F30" s="84"/>
      <c r="G30" s="85"/>
      <c r="H30" s="8" t="str">
        <f t="shared" si="0"/>
        <v>€</v>
      </c>
      <c r="I30" s="86"/>
      <c r="J30" s="75"/>
    </row>
    <row r="31" spans="1:10" ht="20.100000000000001" customHeight="1" x14ac:dyDescent="0.3">
      <c r="B31" s="102"/>
      <c r="C31" s="103"/>
      <c r="D31" s="104"/>
      <c r="F31" s="84"/>
      <c r="G31" s="85"/>
      <c r="H31" s="8" t="str">
        <f t="shared" si="0"/>
        <v>€</v>
      </c>
      <c r="I31" s="86"/>
      <c r="J31" s="75"/>
    </row>
    <row r="32" spans="1:10" ht="20.100000000000001" customHeight="1" x14ac:dyDescent="0.3">
      <c r="B32" s="170" t="s">
        <v>37</v>
      </c>
      <c r="C32" s="172" t="str">
        <f>IF($J$2="EUR (€)", "€", IF($J$2="€", "€", IF($J$2="DKK (kr)", "kr", IF($J$2="SEK (kr)", "kr", IF($J$2="CHF (Fr)", "Fr", "")))))</f>
        <v>€</v>
      </c>
      <c r="D32" s="156">
        <f>SUMIF(G8:G41, "Bares / Restaurantes", I8:I41)</f>
        <v>0</v>
      </c>
      <c r="F32" s="84"/>
      <c r="G32" s="85"/>
      <c r="H32" s="8" t="str">
        <f t="shared" si="0"/>
        <v>€</v>
      </c>
      <c r="I32" s="86"/>
      <c r="J32" s="75"/>
    </row>
    <row r="33" spans="2:10" ht="20.100000000000001" customHeight="1" x14ac:dyDescent="0.3">
      <c r="B33" s="171"/>
      <c r="C33" s="173"/>
      <c r="D33" s="157"/>
      <c r="F33" s="84"/>
      <c r="G33" s="85"/>
      <c r="H33" s="8" t="str">
        <f t="shared" si="0"/>
        <v>€</v>
      </c>
      <c r="I33" s="86"/>
      <c r="J33" s="75"/>
    </row>
    <row r="34" spans="2:10" ht="20.100000000000001" customHeight="1" x14ac:dyDescent="0.3">
      <c r="B34" s="105"/>
      <c r="C34" s="106"/>
      <c r="D34" s="107"/>
      <c r="F34" s="84"/>
      <c r="G34" s="85"/>
      <c r="H34" s="8" t="str">
        <f t="shared" si="0"/>
        <v>€</v>
      </c>
      <c r="I34" s="86"/>
      <c r="J34" s="75"/>
    </row>
    <row r="35" spans="2:10" ht="20.100000000000001" customHeight="1" x14ac:dyDescent="0.3">
      <c r="B35" s="180" t="s">
        <v>5</v>
      </c>
      <c r="C35" s="182" t="str">
        <f>IF($J$2="EUR (€)", "€", IF($J$2="€", "€", IF($J$2="DKK (kr)", "kr", IF($J$2="SEK (kr)", "kr", IF($J$2="CHF (Fr)", "Fr", "")))))</f>
        <v>€</v>
      </c>
      <c r="D35" s="184">
        <f>SUMIF(G8:G41, "Shopping", I8:I41)</f>
        <v>0</v>
      </c>
      <c r="F35" s="84"/>
      <c r="G35" s="85"/>
      <c r="H35" s="8" t="str">
        <f t="shared" si="0"/>
        <v>€</v>
      </c>
      <c r="I35" s="86"/>
      <c r="J35" s="75"/>
    </row>
    <row r="36" spans="2:10" ht="20.100000000000001" customHeight="1" x14ac:dyDescent="0.3">
      <c r="B36" s="181"/>
      <c r="C36" s="183"/>
      <c r="D36" s="185"/>
      <c r="F36" s="84"/>
      <c r="G36" s="85"/>
      <c r="H36" s="8" t="str">
        <f t="shared" si="0"/>
        <v>€</v>
      </c>
      <c r="I36" s="86"/>
      <c r="J36" s="75"/>
    </row>
    <row r="37" spans="2:10" ht="20.100000000000001" customHeight="1" x14ac:dyDescent="0.3">
      <c r="B37" s="108"/>
      <c r="C37" s="109"/>
      <c r="D37" s="110"/>
      <c r="F37" s="84"/>
      <c r="G37" s="85"/>
      <c r="H37" s="8" t="str">
        <f t="shared" si="0"/>
        <v>€</v>
      </c>
      <c r="I37" s="86"/>
      <c r="J37" s="75"/>
    </row>
    <row r="38" spans="2:10" ht="20.100000000000001" customHeight="1" x14ac:dyDescent="0.3">
      <c r="B38" s="186" t="s">
        <v>38</v>
      </c>
      <c r="C38" s="188" t="str">
        <f>IF($J$2="EUR (€)", "€", IF($J$2="€", "€", IF($J$2="DKK (kr)", "kr", IF($J$2="SEK (kr)", "kr", IF($J$2="CHF (Fr)", "Fr", "")))))</f>
        <v>€</v>
      </c>
      <c r="D38" s="190">
        <f>SUMIF(G8:G41, "Ocio", I8:I41)</f>
        <v>0</v>
      </c>
      <c r="F38" s="84"/>
      <c r="G38" s="85"/>
      <c r="H38" s="8" t="str">
        <f t="shared" si="0"/>
        <v>€</v>
      </c>
      <c r="I38" s="86"/>
      <c r="J38" s="75"/>
    </row>
    <row r="39" spans="2:10" ht="20.100000000000001" customHeight="1" x14ac:dyDescent="0.3">
      <c r="B39" s="187"/>
      <c r="C39" s="189"/>
      <c r="D39" s="191"/>
      <c r="F39" s="84"/>
      <c r="G39" s="85"/>
      <c r="H39" s="8" t="str">
        <f t="shared" si="0"/>
        <v>€</v>
      </c>
      <c r="I39" s="86"/>
      <c r="J39" s="75"/>
    </row>
    <row r="40" spans="2:10" ht="20.100000000000001" customHeight="1" x14ac:dyDescent="0.3">
      <c r="B40" s="111"/>
      <c r="C40" s="112"/>
      <c r="D40" s="113"/>
      <c r="F40" s="84"/>
      <c r="G40" s="85"/>
      <c r="H40" s="8" t="str">
        <f t="shared" si="0"/>
        <v>€</v>
      </c>
      <c r="I40" s="86"/>
      <c r="J40" s="75"/>
    </row>
    <row r="41" spans="2:10" ht="20.100000000000001" customHeight="1" x14ac:dyDescent="0.3">
      <c r="B41" s="174" t="s">
        <v>39</v>
      </c>
      <c r="C41" s="176" t="str">
        <f>IF($J$2="EUR (€)", "€", IF($J$2="€", "€", IF($J$2="DKK (kr)", "kr", IF($J$2="SEK (kr)", "kr", IF($J$2="CHF (Fr)", "Fr", "")))))</f>
        <v>€</v>
      </c>
      <c r="D41" s="178">
        <f>SUMIF(G8:G41, "Otro", I8:I41)</f>
        <v>0</v>
      </c>
      <c r="F41" s="84"/>
      <c r="G41" s="85"/>
      <c r="H41" s="8" t="str">
        <f t="shared" si="0"/>
        <v>€</v>
      </c>
      <c r="I41" s="86"/>
      <c r="J41" s="75"/>
    </row>
    <row r="42" spans="2:10" ht="20.100000000000001" customHeight="1" x14ac:dyDescent="0.3">
      <c r="B42" s="175"/>
      <c r="C42" s="177"/>
      <c r="D42" s="179"/>
      <c r="F42" s="79" t="s">
        <v>1</v>
      </c>
      <c r="G42" s="80"/>
      <c r="H42" s="5" t="str">
        <f>IF($J$2="EUR (€)", "€", IF($J$2="€", "€", IF($J$2="DKK (kr)", "kr", IF($J$2="SEK (kr)", "kr", IF($J$2="CHF (Fr)", "Fr", "")))))</f>
        <v>€</v>
      </c>
      <c r="I42" s="41">
        <f>SUM(I8:I26)</f>
        <v>0</v>
      </c>
      <c r="J42" s="82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 insertColumns="0" insertRows="0" deleteColumns="0" deleteRows="0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B1:B4"/>
    <mergeCell ref="B6:D6"/>
    <mergeCell ref="F6:J6"/>
    <mergeCell ref="L6:O7"/>
    <mergeCell ref="L8:L10"/>
    <mergeCell ref="M8:O10"/>
  </mergeCells>
  <conditionalFormatting sqref="A1:XFD24">
    <cfRule type="cellIs" dxfId="8" priority="1" operator="lessThan">
      <formula>0</formula>
    </cfRule>
  </conditionalFormatting>
  <conditionalFormatting sqref="C14:C21">
    <cfRule type="cellIs" dxfId="7" priority="3" operator="equal">
      <formula>"+"</formula>
    </cfRule>
    <cfRule type="cellIs" dxfId="6" priority="4" operator="equal">
      <formula>"-"</formula>
    </cfRule>
  </conditionalFormatting>
  <conditionalFormatting sqref="I25:XFD34 A25:H41 I35:R35 T35:XFD35 I36:XFD39 I40:S40 U40:XFD40 I41:XFD41 A42:XFD45 A46:O46 Q46:XFD46 A47:XFD1048576">
    <cfRule type="cellIs" dxfId="5" priority="2" operator="lessThan">
      <formula>0</formula>
    </cfRule>
  </conditionalFormatting>
  <dataValidations count="3">
    <dataValidation type="list" allowBlank="1" showInputMessage="1" showErrorMessage="1" sqref="J2" xr:uid="{21660DF5-E8E0-41AE-861F-DB1AA1F460C4}">
      <formula1>Currencies</formula1>
    </dataValidation>
    <dataValidation type="list" allowBlank="1" showInputMessage="1" showErrorMessage="1" sqref="C14:C21" xr:uid="{3B85BFF0-FFC2-4E11-B568-273A1C4A5089}">
      <formula1>GainLoss</formula1>
    </dataValidation>
    <dataValidation type="list" allowBlank="1" showInputMessage="1" showErrorMessage="1" sqref="G8:G41" xr:uid="{BD2DF2C2-ECEC-4D16-A1A7-75C8FD3A9D3C}">
      <formula1>Categories</formula1>
    </dataValidation>
  </dataValidations>
  <hyperlinks>
    <hyperlink ref="L11:O12" r:id="rId1" display="¿Necesitas más dinero? Encuentra financiación online segura aquí" xr:uid="{5A1BCC1A-1FE6-4C51-A3EB-2A696208B54F}"/>
  </hyperlinks>
  <pageMargins left="0.7" right="0.7" top="0.78740157499999996" bottom="0.78740157499999996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6141-4A36-4120-A679-D944AB98DE7E}">
  <sheetPr>
    <tabColor theme="2" tint="-0.249977111117893"/>
  </sheetPr>
  <dimension ref="A1:P40"/>
  <sheetViews>
    <sheetView showGridLines="0" topLeftCell="A29" zoomScaleNormal="100" workbookViewId="0">
      <selection activeCell="Q5" sqref="Q5"/>
    </sheetView>
  </sheetViews>
  <sheetFormatPr defaultColWidth="11.44140625" defaultRowHeight="14.4" x14ac:dyDescent="0.3"/>
  <cols>
    <col min="1" max="1" width="3.6640625" customWidth="1"/>
    <col min="2" max="2" width="21.33203125" customWidth="1"/>
    <col min="3" max="3" width="3.33203125" customWidth="1"/>
    <col min="4" max="4" width="21" customWidth="1"/>
    <col min="5" max="5" width="3.6640625" customWidth="1"/>
    <col min="6" max="6" width="16.6640625" customWidth="1"/>
    <col min="7" max="7" width="3.33203125" customWidth="1"/>
    <col min="8" max="8" width="13.44140625" customWidth="1"/>
    <col min="9" max="9" width="20" customWidth="1"/>
    <col min="10" max="10" width="23" customWidth="1"/>
    <col min="11" max="11" width="3.6640625" customWidth="1"/>
    <col min="12" max="12" width="6.109375" customWidth="1"/>
    <col min="13" max="13" width="6.6640625" customWidth="1"/>
    <col min="15" max="15" width="20.6640625" customWidth="1"/>
    <col min="16" max="16" width="3.88671875" customWidth="1"/>
  </cols>
  <sheetData>
    <row r="1" spans="1:16" ht="31.5" customHeight="1" x14ac:dyDescent="0.3">
      <c r="B1" s="200"/>
      <c r="C1" s="201" t="s">
        <v>62</v>
      </c>
      <c r="D1" s="201"/>
      <c r="E1" s="201"/>
      <c r="F1" s="201"/>
      <c r="G1" s="201"/>
      <c r="H1" s="201"/>
      <c r="I1" s="201"/>
    </row>
    <row r="2" spans="1:16" ht="15" customHeight="1" x14ac:dyDescent="0.3">
      <c r="B2" s="200"/>
      <c r="C2" s="201"/>
      <c r="D2" s="201"/>
      <c r="E2" s="201"/>
      <c r="F2" s="201"/>
      <c r="G2" s="201"/>
      <c r="H2" s="201"/>
      <c r="I2" s="201"/>
    </row>
    <row r="3" spans="1:16" ht="15" customHeight="1" x14ac:dyDescent="0.3">
      <c r="B3" s="200"/>
      <c r="C3" s="201"/>
      <c r="D3" s="201"/>
      <c r="E3" s="201"/>
      <c r="F3" s="201"/>
      <c r="G3" s="201"/>
      <c r="H3" s="201"/>
      <c r="I3" s="201"/>
    </row>
    <row r="4" spans="1:16" x14ac:dyDescent="0.3">
      <c r="C4" s="201"/>
      <c r="D4" s="201"/>
      <c r="E4" s="201"/>
      <c r="F4" s="201"/>
      <c r="G4" s="201"/>
      <c r="H4" s="201"/>
      <c r="I4" s="201"/>
    </row>
    <row r="5" spans="1:16" ht="20.100000000000001" customHeight="1" x14ac:dyDescent="0.3">
      <c r="B5" s="196" t="s">
        <v>21</v>
      </c>
      <c r="C5" s="197"/>
      <c r="D5" s="197"/>
      <c r="E5" s="62" t="s">
        <v>9</v>
      </c>
      <c r="F5" s="202" t="s">
        <v>63</v>
      </c>
      <c r="G5" s="203"/>
      <c r="H5" s="203"/>
      <c r="I5" s="203"/>
      <c r="J5" s="203"/>
      <c r="K5" s="62" t="s">
        <v>9</v>
      </c>
      <c r="L5" s="192" t="s">
        <v>26</v>
      </c>
      <c r="M5" s="193"/>
      <c r="N5" s="193"/>
      <c r="O5" s="193"/>
      <c r="P5" s="61" t="s">
        <v>9</v>
      </c>
    </row>
    <row r="6" spans="1:16" ht="20.100000000000001" customHeight="1" thickBot="1" x14ac:dyDescent="0.35">
      <c r="A6" s="1"/>
      <c r="B6" s="2" t="s">
        <v>16</v>
      </c>
      <c r="C6" s="122"/>
      <c r="D6" s="4"/>
      <c r="E6" s="59"/>
      <c r="F6" s="2" t="s">
        <v>18</v>
      </c>
      <c r="G6" s="3" t="s">
        <v>17</v>
      </c>
      <c r="H6" s="4"/>
      <c r="I6" s="2" t="s">
        <v>19</v>
      </c>
      <c r="J6" s="3" t="s">
        <v>43</v>
      </c>
      <c r="L6" s="194"/>
      <c r="M6" s="195"/>
      <c r="N6" s="195"/>
      <c r="O6" s="195"/>
    </row>
    <row r="7" spans="1:16" ht="20.100000000000001" customHeight="1" x14ac:dyDescent="0.3">
      <c r="A7" s="1"/>
      <c r="B7" s="14" t="s">
        <v>72</v>
      </c>
      <c r="C7" s="7" t="s">
        <v>6</v>
      </c>
      <c r="D7" s="42">
        <v>600</v>
      </c>
      <c r="E7" s="13"/>
      <c r="F7" s="15" t="s">
        <v>54</v>
      </c>
      <c r="G7" s="16" t="s">
        <v>6</v>
      </c>
      <c r="H7" s="43">
        <v>400</v>
      </c>
      <c r="I7" s="12" t="s">
        <v>48</v>
      </c>
      <c r="J7" s="12"/>
      <c r="L7" s="148" t="s">
        <v>6</v>
      </c>
      <c r="M7" s="136">
        <f>(D13-D25-D36-H36)</f>
        <v>489</v>
      </c>
      <c r="N7" s="136"/>
      <c r="O7" s="136"/>
    </row>
    <row r="8" spans="1:16" ht="20.100000000000001" customHeight="1" x14ac:dyDescent="0.3">
      <c r="A8" s="1"/>
      <c r="B8" s="15" t="s">
        <v>76</v>
      </c>
      <c r="C8" s="8" t="s">
        <v>6</v>
      </c>
      <c r="D8" s="43">
        <v>700</v>
      </c>
      <c r="E8" s="13"/>
      <c r="F8" s="15" t="s">
        <v>67</v>
      </c>
      <c r="G8" s="16" t="s">
        <v>6</v>
      </c>
      <c r="H8" s="43">
        <v>50</v>
      </c>
      <c r="I8" s="12" t="s">
        <v>48</v>
      </c>
      <c r="J8" s="12"/>
      <c r="L8" s="149"/>
      <c r="M8" s="137"/>
      <c r="N8" s="137"/>
      <c r="O8" s="137"/>
    </row>
    <row r="9" spans="1:16" ht="20.100000000000001" customHeight="1" thickBot="1" x14ac:dyDescent="0.35">
      <c r="A9" s="1"/>
      <c r="B9" s="15"/>
      <c r="C9" s="8" t="s">
        <v>6</v>
      </c>
      <c r="D9" s="43"/>
      <c r="E9" s="13"/>
      <c r="F9" s="15" t="s">
        <v>68</v>
      </c>
      <c r="G9" s="16" t="s">
        <v>6</v>
      </c>
      <c r="H9" s="43">
        <v>50</v>
      </c>
      <c r="I9" s="12" t="s">
        <v>40</v>
      </c>
      <c r="J9" s="12"/>
      <c r="L9" s="150"/>
      <c r="M9" s="138"/>
      <c r="N9" s="138"/>
      <c r="O9" s="138"/>
    </row>
    <row r="10" spans="1:16" ht="20.100000000000001" customHeight="1" x14ac:dyDescent="0.3">
      <c r="A10" s="1"/>
      <c r="B10" s="15"/>
      <c r="C10" s="8" t="s">
        <v>6</v>
      </c>
      <c r="D10" s="43"/>
      <c r="E10" s="13"/>
      <c r="F10" s="15" t="s">
        <v>69</v>
      </c>
      <c r="G10" s="16" t="s">
        <v>6</v>
      </c>
      <c r="H10" s="43">
        <v>30</v>
      </c>
      <c r="I10" s="12" t="s">
        <v>4</v>
      </c>
      <c r="J10" s="12"/>
    </row>
    <row r="11" spans="1:16" ht="20.100000000000001" customHeight="1" x14ac:dyDescent="0.3">
      <c r="A11" s="1"/>
      <c r="B11" s="17"/>
      <c r="C11" s="9" t="s">
        <v>6</v>
      </c>
      <c r="D11" s="43"/>
      <c r="E11" s="13"/>
      <c r="F11" s="15" t="s">
        <v>70</v>
      </c>
      <c r="G11" s="16" t="s">
        <v>6</v>
      </c>
      <c r="H11" s="43">
        <v>50</v>
      </c>
      <c r="I11" s="12" t="s">
        <v>52</v>
      </c>
      <c r="J11" s="12"/>
    </row>
    <row r="12" spans="1:16" ht="20.100000000000001" customHeight="1" x14ac:dyDescent="0.3">
      <c r="A12" s="1"/>
      <c r="B12" s="18"/>
      <c r="C12" s="10" t="s">
        <v>6</v>
      </c>
      <c r="D12" s="44"/>
      <c r="E12" s="13"/>
      <c r="F12" s="15" t="s">
        <v>71</v>
      </c>
      <c r="G12" s="16" t="s">
        <v>6</v>
      </c>
      <c r="H12" s="43">
        <v>20</v>
      </c>
      <c r="I12" s="12" t="s">
        <v>51</v>
      </c>
      <c r="J12" s="12"/>
    </row>
    <row r="13" spans="1:16" ht="20.100000000000001" customHeight="1" x14ac:dyDescent="0.3">
      <c r="B13" s="11" t="s">
        <v>1</v>
      </c>
      <c r="C13" s="5" t="s">
        <v>6</v>
      </c>
      <c r="D13" s="45">
        <f>SUM(D7:D12)</f>
        <v>1300</v>
      </c>
      <c r="E13" s="13"/>
      <c r="F13" s="15" t="s">
        <v>2</v>
      </c>
      <c r="G13" s="16" t="s">
        <v>6</v>
      </c>
      <c r="H13" s="43">
        <v>18</v>
      </c>
      <c r="I13" s="12" t="s">
        <v>52</v>
      </c>
      <c r="J13" s="12"/>
    </row>
    <row r="14" spans="1:16" ht="20.100000000000001" customHeight="1" x14ac:dyDescent="0.3">
      <c r="B14" s="13"/>
      <c r="C14" s="13"/>
      <c r="D14" s="13"/>
      <c r="E14" s="13"/>
      <c r="F14" s="15" t="s">
        <v>3</v>
      </c>
      <c r="G14" s="16" t="s">
        <v>6</v>
      </c>
      <c r="H14" s="43">
        <v>10</v>
      </c>
      <c r="I14" s="12" t="s">
        <v>51</v>
      </c>
      <c r="J14" s="12"/>
    </row>
    <row r="15" spans="1:16" ht="20.100000000000001" customHeight="1" x14ac:dyDescent="0.3">
      <c r="B15" s="196" t="s">
        <v>23</v>
      </c>
      <c r="C15" s="197"/>
      <c r="D15" s="197"/>
      <c r="E15" s="61" t="s">
        <v>9</v>
      </c>
      <c r="F15" s="15"/>
      <c r="G15" s="16"/>
      <c r="H15" s="43"/>
      <c r="I15" s="12"/>
      <c r="J15" s="12"/>
    </row>
    <row r="16" spans="1:16" ht="20.100000000000001" customHeight="1" x14ac:dyDescent="0.3">
      <c r="B16" s="2" t="s">
        <v>16</v>
      </c>
      <c r="C16" s="123"/>
      <c r="D16" s="4"/>
      <c r="E16" s="13"/>
      <c r="F16" s="15"/>
      <c r="G16" s="16"/>
      <c r="H16" s="43"/>
      <c r="I16" s="12"/>
      <c r="J16" s="12"/>
    </row>
    <row r="17" spans="2:10" ht="20.100000000000001" customHeight="1" x14ac:dyDescent="0.3">
      <c r="B17" s="14" t="s">
        <v>73</v>
      </c>
      <c r="C17" s="8" t="s">
        <v>6</v>
      </c>
      <c r="D17" s="43">
        <v>40</v>
      </c>
      <c r="E17" s="13"/>
      <c r="F17" s="15"/>
      <c r="G17" s="16"/>
      <c r="H17" s="43"/>
      <c r="I17" s="12"/>
      <c r="J17" s="12"/>
    </row>
    <row r="18" spans="2:10" ht="20.100000000000001" customHeight="1" x14ac:dyDescent="0.3">
      <c r="B18" s="15" t="s">
        <v>74</v>
      </c>
      <c r="C18" s="8" t="s">
        <v>6</v>
      </c>
      <c r="D18" s="43">
        <v>33</v>
      </c>
      <c r="E18" s="13"/>
      <c r="F18" s="15"/>
      <c r="G18" s="16"/>
      <c r="H18" s="43"/>
      <c r="I18" s="12"/>
      <c r="J18" s="12"/>
    </row>
    <row r="19" spans="2:10" ht="20.100000000000001" customHeight="1" x14ac:dyDescent="0.3">
      <c r="B19" s="15" t="s">
        <v>75</v>
      </c>
      <c r="C19" s="8" t="s">
        <v>6</v>
      </c>
      <c r="D19" s="43">
        <v>20</v>
      </c>
      <c r="E19" s="13"/>
      <c r="F19" s="15"/>
      <c r="G19" s="16"/>
      <c r="H19" s="43"/>
      <c r="I19" s="12"/>
      <c r="J19" s="12"/>
    </row>
    <row r="20" spans="2:10" ht="20.100000000000001" customHeight="1" x14ac:dyDescent="0.3">
      <c r="B20" s="15"/>
      <c r="C20" s="8" t="s">
        <v>6</v>
      </c>
      <c r="D20" s="43"/>
      <c r="E20" s="13"/>
      <c r="F20" s="15"/>
      <c r="G20" s="16"/>
      <c r="H20" s="43"/>
      <c r="I20" s="12"/>
      <c r="J20" s="12"/>
    </row>
    <row r="21" spans="2:10" ht="20.100000000000001" customHeight="1" x14ac:dyDescent="0.3">
      <c r="B21" s="15"/>
      <c r="C21" s="8" t="s">
        <v>6</v>
      </c>
      <c r="D21" s="43"/>
      <c r="E21" s="13"/>
      <c r="F21" s="15"/>
      <c r="G21" s="16"/>
      <c r="H21" s="43"/>
      <c r="I21" s="12"/>
      <c r="J21" s="12"/>
    </row>
    <row r="22" spans="2:10" ht="20.100000000000001" customHeight="1" x14ac:dyDescent="0.3">
      <c r="B22" s="15"/>
      <c r="C22" s="8" t="s">
        <v>6</v>
      </c>
      <c r="D22" s="43"/>
      <c r="E22" s="13"/>
      <c r="F22" s="15"/>
      <c r="G22" s="16"/>
      <c r="H22" s="43"/>
      <c r="I22" s="12"/>
      <c r="J22" s="12"/>
    </row>
    <row r="23" spans="2:10" ht="20.100000000000001" customHeight="1" x14ac:dyDescent="0.3">
      <c r="B23" s="15"/>
      <c r="C23" s="8" t="s">
        <v>6</v>
      </c>
      <c r="D23" s="43"/>
      <c r="E23" s="13"/>
      <c r="F23" s="15"/>
      <c r="G23" s="16"/>
      <c r="H23" s="43"/>
      <c r="I23" s="12"/>
      <c r="J23" s="12"/>
    </row>
    <row r="24" spans="2:10" ht="20.100000000000001" customHeight="1" x14ac:dyDescent="0.3">
      <c r="B24" s="18"/>
      <c r="C24" s="10" t="s">
        <v>6</v>
      </c>
      <c r="D24" s="44"/>
      <c r="E24" s="13"/>
      <c r="F24" s="15"/>
      <c r="G24" s="16"/>
      <c r="H24" s="43"/>
      <c r="I24" s="12"/>
      <c r="J24" s="12"/>
    </row>
    <row r="25" spans="2:10" ht="20.100000000000001" customHeight="1" x14ac:dyDescent="0.3">
      <c r="B25" s="11" t="s">
        <v>1</v>
      </c>
      <c r="C25" s="5" t="s">
        <v>6</v>
      </c>
      <c r="D25" s="45">
        <f>SUM(D17:D24)</f>
        <v>93</v>
      </c>
      <c r="E25" s="13"/>
      <c r="F25" s="15"/>
      <c r="G25" s="16"/>
      <c r="H25" s="43"/>
      <c r="I25" s="12"/>
      <c r="J25" s="12"/>
    </row>
    <row r="26" spans="2:10" ht="20.100000000000001" customHeight="1" x14ac:dyDescent="0.3">
      <c r="B26" s="198" t="s">
        <v>24</v>
      </c>
      <c r="C26" s="198"/>
      <c r="D26" s="198"/>
      <c r="E26" s="13"/>
      <c r="F26" s="15"/>
      <c r="G26" s="16"/>
      <c r="H26" s="43"/>
      <c r="I26" s="12"/>
      <c r="J26" s="12"/>
    </row>
    <row r="27" spans="2:10" ht="20.100000000000001" customHeight="1" x14ac:dyDescent="0.3">
      <c r="B27" s="199"/>
      <c r="C27" s="199"/>
      <c r="D27" s="199"/>
      <c r="E27" s="13"/>
      <c r="F27" s="15"/>
      <c r="G27" s="16"/>
      <c r="H27" s="43"/>
      <c r="I27" s="12"/>
      <c r="J27" s="12"/>
    </row>
    <row r="28" spans="2:10" ht="20.100000000000001" customHeight="1" x14ac:dyDescent="0.3">
      <c r="B28" s="196" t="s">
        <v>25</v>
      </c>
      <c r="C28" s="197"/>
      <c r="D28" s="197"/>
      <c r="E28" s="61" t="s">
        <v>9</v>
      </c>
      <c r="F28" s="15"/>
      <c r="G28" s="16"/>
      <c r="H28" s="43"/>
      <c r="I28" s="12"/>
      <c r="J28" s="12"/>
    </row>
    <row r="29" spans="2:10" ht="20.100000000000001" customHeight="1" x14ac:dyDescent="0.3">
      <c r="B29" s="2" t="s">
        <v>0</v>
      </c>
      <c r="C29" s="2" t="s">
        <v>17</v>
      </c>
      <c r="D29" s="4"/>
      <c r="E29" s="13"/>
      <c r="F29" s="15"/>
      <c r="G29" s="16"/>
      <c r="H29" s="43"/>
      <c r="I29" s="12"/>
      <c r="J29" s="12"/>
    </row>
    <row r="30" spans="2:10" ht="20.100000000000001" customHeight="1" x14ac:dyDescent="0.3">
      <c r="B30" s="14" t="s">
        <v>64</v>
      </c>
      <c r="C30" s="8" t="s">
        <v>6</v>
      </c>
      <c r="D30" s="43">
        <v>60</v>
      </c>
      <c r="E30" s="13"/>
      <c r="F30" s="15"/>
      <c r="G30" s="16"/>
      <c r="H30" s="43"/>
      <c r="I30" s="12"/>
      <c r="J30" s="12"/>
    </row>
    <row r="31" spans="2:10" ht="20.100000000000001" customHeight="1" x14ac:dyDescent="0.3">
      <c r="B31" s="15" t="s">
        <v>66</v>
      </c>
      <c r="C31" s="8" t="s">
        <v>6</v>
      </c>
      <c r="D31" s="43">
        <v>20</v>
      </c>
      <c r="E31" s="13"/>
      <c r="F31" s="15"/>
      <c r="G31" s="16"/>
      <c r="H31" s="43"/>
      <c r="I31" s="12"/>
      <c r="J31" s="12"/>
    </row>
    <row r="32" spans="2:10" ht="20.100000000000001" customHeight="1" x14ac:dyDescent="0.3">
      <c r="B32" s="15" t="s">
        <v>65</v>
      </c>
      <c r="C32" s="8" t="s">
        <v>6</v>
      </c>
      <c r="D32" s="43">
        <v>10</v>
      </c>
      <c r="E32" s="13"/>
      <c r="F32" s="15"/>
      <c r="G32" s="16"/>
      <c r="H32" s="43"/>
      <c r="I32" s="12"/>
      <c r="J32" s="12"/>
    </row>
    <row r="33" spans="2:10" ht="20.100000000000001" customHeight="1" x14ac:dyDescent="0.3">
      <c r="B33" s="15"/>
      <c r="C33" s="8" t="s">
        <v>6</v>
      </c>
      <c r="D33" s="43"/>
      <c r="E33" s="13"/>
      <c r="F33" s="15"/>
      <c r="G33" s="16"/>
      <c r="H33" s="43"/>
      <c r="I33" s="12"/>
      <c r="J33" s="12"/>
    </row>
    <row r="34" spans="2:10" ht="20.100000000000001" customHeight="1" x14ac:dyDescent="0.3">
      <c r="B34" s="15"/>
      <c r="C34" s="8" t="s">
        <v>6</v>
      </c>
      <c r="D34" s="43"/>
      <c r="E34" s="13"/>
      <c r="F34" s="15"/>
      <c r="G34" s="16"/>
      <c r="H34" s="43"/>
      <c r="I34" s="12"/>
      <c r="J34" s="12"/>
    </row>
    <row r="35" spans="2:10" ht="20.100000000000001" customHeight="1" x14ac:dyDescent="0.3">
      <c r="B35" s="15"/>
      <c r="C35" s="8" t="s">
        <v>6</v>
      </c>
      <c r="D35" s="43"/>
      <c r="E35" s="13"/>
      <c r="F35" s="15"/>
      <c r="G35" s="16"/>
      <c r="H35" s="43"/>
      <c r="I35" s="12"/>
      <c r="J35" s="12"/>
    </row>
    <row r="36" spans="2:10" ht="20.100000000000001" customHeight="1" x14ac:dyDescent="0.3">
      <c r="B36" s="11" t="s">
        <v>1</v>
      </c>
      <c r="C36" s="5" t="s">
        <v>6</v>
      </c>
      <c r="D36" s="45">
        <f>SUM(D30:D35)</f>
        <v>90</v>
      </c>
      <c r="E36" s="13"/>
      <c r="F36" s="11" t="s">
        <v>1</v>
      </c>
      <c r="G36" s="19" t="s">
        <v>6</v>
      </c>
      <c r="H36" s="45">
        <f>SUM(H7:H34)</f>
        <v>628</v>
      </c>
      <c r="I36" s="11"/>
      <c r="J36" s="6"/>
    </row>
    <row r="37" spans="2:10" ht="20.100000000000001" customHeight="1" x14ac:dyDescent="0.3"/>
    <row r="38" spans="2:10" ht="20.100000000000001" customHeight="1" x14ac:dyDescent="0.3"/>
    <row r="39" spans="2:10" ht="20.100000000000001" customHeight="1" x14ac:dyDescent="0.3"/>
    <row r="40" spans="2:10" ht="20.100000000000001" customHeight="1" x14ac:dyDescent="0.3"/>
  </sheetData>
  <sheetProtection sheet="1"/>
  <mergeCells count="10">
    <mergeCell ref="B28:D28"/>
    <mergeCell ref="B1:B3"/>
    <mergeCell ref="C1:I4"/>
    <mergeCell ref="B5:D5"/>
    <mergeCell ref="F5:J5"/>
    <mergeCell ref="L5:O6"/>
    <mergeCell ref="L7:L9"/>
    <mergeCell ref="M7:O9"/>
    <mergeCell ref="B15:D15"/>
    <mergeCell ref="B26:D27"/>
  </mergeCells>
  <dataValidations count="6">
    <dataValidation allowBlank="1" showInputMessage="1" showErrorMessage="1" promptTitle="Fixed Monthly Income" prompt="Your input required._x000a__x000a_Fill in all different sources of your fixed monthly income." sqref="E5" xr:uid="{3FB74CD8-EBAE-4AF7-A18A-62FFACC2DFB8}"/>
    <dataValidation allowBlank="1" showInputMessage="1" showErrorMessage="1" promptTitle="Fixed Monthly Debt Payment" prompt="Your input required (if applicable)_x000a__x000a_Fill in all fixed monthly debt payments." sqref="E15" xr:uid="{FC6C0612-E441-4650-A8F5-488A1D805CA0}"/>
    <dataValidation allowBlank="1" showInputMessage="1" showErrorMessage="1" promptTitle="Fixed Monthly Saving Goals" prompt="Your input required (if applicable)_x000a__x000a_Fill in all saving goals, that you want to save a fixed monthly amount of money for." sqref="E28" xr:uid="{A06A0279-0F0A-4409-9BDB-CF82D890C4DC}"/>
    <dataValidation allowBlank="1" showInputMessage="1" showErrorMessage="1" promptTitle="Fixed Costs" prompt="Your input required._x000a__x000a_Fill in all fixed monthly costs, e.g. rent, subscriptions, gym memberships, and more." sqref="K5" xr:uid="{119FB5C0-5928-45E1-987B-4C0E6E53089F}"/>
    <dataValidation allowBlank="1" showInputMessage="1" showErrorMessage="1" promptTitle="Your Monthly Budget" prompt="No input required._x000a__x000a_Field that calculates your fixed monthly budget automatically." sqref="P5" xr:uid="{E798D389-F4A5-42E4-B3D3-01D780B4EA9A}"/>
    <dataValidation type="list" allowBlank="1" showInputMessage="1" showErrorMessage="1" sqref="I7:I35" xr:uid="{8A017ED9-01D5-4259-B6DE-D0DDE06F5EEE}">
      <formula1>BudgetCategories</formula1>
    </dataValidation>
  </dataValidations>
  <hyperlinks>
    <hyperlink ref="B26" r:id="rId1" display="Neep help repaying your debts? " xr:uid="{079D8421-3624-4CDE-9C2C-91A0DC880338}"/>
    <hyperlink ref="B26:D27" r:id="rId2" display="¿Necesitas ayuda para pagar tus deudas?" xr:uid="{1E53A2BB-A49B-47CD-9E6B-97843F94A3A8}"/>
  </hyperlinks>
  <pageMargins left="0.7" right="0.7" top="0.78740157499999996" bottom="0.78740157499999996" header="0.3" footer="0.3"/>
  <pageSetup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03F4-2044-42CA-A9D5-D5CFEBD275FB}">
  <sheetPr>
    <tabColor theme="2"/>
  </sheetPr>
  <dimension ref="A1:P71"/>
  <sheetViews>
    <sheetView showGridLines="0" zoomScaleNormal="100" workbookViewId="0">
      <selection activeCell="I46" sqref="I46"/>
    </sheetView>
  </sheetViews>
  <sheetFormatPr defaultColWidth="11.44140625" defaultRowHeight="14.4" x14ac:dyDescent="0.3"/>
  <cols>
    <col min="1" max="1" width="4.109375" customWidth="1"/>
    <col min="2" max="2" width="28.6640625" customWidth="1"/>
    <col min="3" max="3" width="3.33203125" customWidth="1"/>
    <col min="4" max="4" width="21" customWidth="1"/>
    <col min="5" max="5" width="3.6640625" customWidth="1"/>
    <col min="6" max="6" width="16.6640625" customWidth="1"/>
    <col min="7" max="7" width="20.109375" customWidth="1"/>
    <col min="8" max="8" width="3.33203125" customWidth="1"/>
    <col min="9" max="9" width="15.88671875" customWidth="1"/>
    <col min="10" max="10" width="21.44140625" customWidth="1"/>
    <col min="11" max="11" width="4.44140625" customWidth="1"/>
    <col min="12" max="12" width="16.5546875" customWidth="1"/>
    <col min="13" max="13" width="4.44140625" customWidth="1"/>
    <col min="14" max="14" width="17.44140625" customWidth="1"/>
    <col min="15" max="15" width="10.33203125" customWidth="1"/>
    <col min="16" max="16" width="4.44140625" customWidth="1"/>
  </cols>
  <sheetData>
    <row r="1" spans="1:16" ht="31.5" customHeight="1" x14ac:dyDescent="0.3">
      <c r="B1" s="200"/>
      <c r="C1" s="119"/>
      <c r="D1" s="120"/>
      <c r="E1" s="120"/>
      <c r="F1" s="120"/>
      <c r="G1" s="120"/>
      <c r="H1" s="120"/>
      <c r="I1" s="120"/>
    </row>
    <row r="2" spans="1:16" ht="27.75" customHeight="1" x14ac:dyDescent="0.3">
      <c r="B2" s="200"/>
      <c r="C2" s="120"/>
      <c r="D2" s="120"/>
      <c r="E2" s="120"/>
      <c r="F2" s="120"/>
      <c r="G2" s="120"/>
      <c r="H2" s="120"/>
      <c r="I2" s="116" t="s">
        <v>15</v>
      </c>
      <c r="J2" s="117" t="s">
        <v>10</v>
      </c>
      <c r="K2" s="62" t="s">
        <v>9</v>
      </c>
    </row>
    <row r="3" spans="1:16" ht="15" customHeight="1" x14ac:dyDescent="0.3">
      <c r="B3" s="200"/>
      <c r="C3" s="120"/>
      <c r="D3" s="120"/>
      <c r="E3" s="120"/>
      <c r="F3" s="120"/>
      <c r="G3" s="120"/>
      <c r="H3" s="120"/>
      <c r="I3" s="120"/>
    </row>
    <row r="4" spans="1:16" ht="15" customHeight="1" x14ac:dyDescent="0.3">
      <c r="B4" s="200"/>
      <c r="C4" s="120"/>
      <c r="D4" s="120"/>
      <c r="E4" s="120"/>
      <c r="F4" s="120"/>
      <c r="G4" s="120"/>
      <c r="H4" s="120"/>
      <c r="I4" s="120"/>
    </row>
    <row r="5" spans="1:16" ht="15" customHeight="1" x14ac:dyDescent="0.3"/>
    <row r="6" spans="1:16" ht="20.100000000000001" customHeight="1" x14ac:dyDescent="0.3">
      <c r="B6" s="210" t="s">
        <v>28</v>
      </c>
      <c r="C6" s="197"/>
      <c r="D6" s="197"/>
      <c r="E6" s="60" t="s">
        <v>9</v>
      </c>
      <c r="F6" s="210" t="s">
        <v>41</v>
      </c>
      <c r="G6" s="203"/>
      <c r="H6" s="203"/>
      <c r="I6" s="203"/>
      <c r="J6" s="203"/>
      <c r="K6" s="62" t="s">
        <v>9</v>
      </c>
      <c r="L6" s="192" t="s">
        <v>44</v>
      </c>
      <c r="M6" s="193"/>
      <c r="N6" s="193"/>
      <c r="O6" s="211"/>
      <c r="P6" s="62" t="s">
        <v>9</v>
      </c>
    </row>
    <row r="7" spans="1:16" ht="20.100000000000001" customHeight="1" thickBot="1" x14ac:dyDescent="0.35">
      <c r="B7" s="2"/>
      <c r="C7" s="3" t="s">
        <v>17</v>
      </c>
      <c r="D7" s="4"/>
      <c r="F7" s="3" t="s">
        <v>42</v>
      </c>
      <c r="G7" s="3" t="s">
        <v>56</v>
      </c>
      <c r="H7" s="3" t="s">
        <v>17</v>
      </c>
      <c r="I7" s="3"/>
      <c r="J7" s="3" t="s">
        <v>43</v>
      </c>
      <c r="L7" s="194"/>
      <c r="M7" s="195"/>
      <c r="N7" s="195"/>
      <c r="O7" s="212"/>
    </row>
    <row r="8" spans="1:16" ht="20.100000000000001" customHeight="1" x14ac:dyDescent="0.3">
      <c r="B8" s="83" t="s">
        <v>29</v>
      </c>
      <c r="C8" s="55" t="str">
        <f>IF(J2="EUR (€)", "€", IF(J2="€", "€", IF(J2="DKK (kr)", "kr", IF(J2="SEK (kr)", "kr", IF(J2="CHF (Fr)", "Fr", "")))))</f>
        <v>€</v>
      </c>
      <c r="D8" s="56">
        <v>500</v>
      </c>
      <c r="F8" s="21">
        <v>45658</v>
      </c>
      <c r="G8" s="20" t="s">
        <v>36</v>
      </c>
      <c r="H8" s="7" t="str">
        <f>IF($J$2="EUR (€)", "€", IF($J$2="€", "€", IF($J$2="DKK (kr)", "kr", IF($J$2="SEK (kr)", "kr", IF($J$2="CHF (Fr)", "Fr", "")))))</f>
        <v>€</v>
      </c>
      <c r="I8" s="38">
        <v>40</v>
      </c>
      <c r="J8" s="12"/>
      <c r="K8" s="13"/>
      <c r="L8" s="204" t="str">
        <f>IF($J$2="EUR (€)", "€", IF($J$2="€", "€", IF($J$2="DKK (kr)", "kr", IF($J$2="SEK (kr)", "kr", IF($J$2="CHF (Fr)", "Fr", "")))))</f>
        <v>€</v>
      </c>
      <c r="M8" s="207">
        <f>D10+D22-I42</f>
        <v>393</v>
      </c>
      <c r="N8" s="207"/>
      <c r="O8" s="207"/>
    </row>
    <row r="9" spans="1:16" ht="20.100000000000001" customHeight="1" x14ac:dyDescent="0.3">
      <c r="B9" s="87" t="s">
        <v>30</v>
      </c>
      <c r="C9" s="57" t="str">
        <f>IF(J2="EUR (€)", "€", IF(J2="€", "€", IF(J2="DKK (kr)", "kr", IF(J2="SEK (kr)", "kr", IF(J2="CHF (Fr)", "Fr", "")))))</f>
        <v>€</v>
      </c>
      <c r="D9" s="58"/>
      <c r="F9" s="21">
        <v>45659</v>
      </c>
      <c r="G9" s="20" t="s">
        <v>40</v>
      </c>
      <c r="H9" s="8" t="str">
        <f>IF($J$2="EUR (€)", "€", IF($J$2="€", "€", IF($J$2="DKK (kr)", "kr", IF($J$2="SEK (kr)", "kr", IF($J$2="CHF (Fr)", "Fr", "")))))</f>
        <v>€</v>
      </c>
      <c r="I9" s="38">
        <v>52</v>
      </c>
      <c r="J9" s="12"/>
      <c r="L9" s="205"/>
      <c r="M9" s="208"/>
      <c r="N9" s="208"/>
      <c r="O9" s="208"/>
    </row>
    <row r="10" spans="1:16" ht="20.100000000000001" customHeight="1" thickBot="1" x14ac:dyDescent="0.35">
      <c r="B10" s="11" t="s">
        <v>31</v>
      </c>
      <c r="C10" s="5" t="str">
        <f>IF(J2="EUR (€)", "€", IF(J2="€", "€", IF(J2="DKK (kr)", "kr", IF(J2="SEK (kr)", "kr", IF(J2="CHF (Fr)", "Fr", "")))))</f>
        <v>€</v>
      </c>
      <c r="D10" s="39">
        <f>SUM(D8:D9)</f>
        <v>500</v>
      </c>
      <c r="F10" s="21">
        <v>45659</v>
      </c>
      <c r="G10" s="20" t="s">
        <v>37</v>
      </c>
      <c r="H10" s="8" t="str">
        <f t="shared" ref="H10:H42" si="0">IF($J$2="EUR (€)", "€", IF($J$2="€", "€", IF($J$2="DKK (kr)", "kr", IF($J$2="SEK (kr)", "kr", IF($J$2="CHF (Fr)", "Fr", "")))))</f>
        <v>€</v>
      </c>
      <c r="I10" s="38">
        <v>30</v>
      </c>
      <c r="J10" s="12"/>
      <c r="L10" s="206"/>
      <c r="M10" s="209"/>
      <c r="N10" s="209"/>
      <c r="O10" s="209"/>
    </row>
    <row r="11" spans="1:16" ht="20.100000000000001" customHeight="1" x14ac:dyDescent="0.3">
      <c r="F11" s="21">
        <v>45663</v>
      </c>
      <c r="G11" s="20" t="s">
        <v>5</v>
      </c>
      <c r="H11" s="8" t="str">
        <f t="shared" si="0"/>
        <v>€</v>
      </c>
      <c r="I11" s="38">
        <v>20</v>
      </c>
      <c r="J11" s="12"/>
      <c r="L11" s="213" t="s">
        <v>45</v>
      </c>
      <c r="M11" s="213"/>
      <c r="N11" s="213"/>
      <c r="O11" s="213"/>
    </row>
    <row r="12" spans="1:16" ht="20.100000000000001" customHeight="1" x14ac:dyDescent="0.3">
      <c r="B12" s="210" t="s">
        <v>32</v>
      </c>
      <c r="C12" s="197"/>
      <c r="D12" s="197"/>
      <c r="E12" s="61" t="s">
        <v>9</v>
      </c>
      <c r="F12" s="21">
        <v>45667</v>
      </c>
      <c r="G12" s="20" t="s">
        <v>38</v>
      </c>
      <c r="H12" s="8" t="str">
        <f t="shared" si="0"/>
        <v>€</v>
      </c>
      <c r="I12" s="38">
        <v>15</v>
      </c>
      <c r="J12" s="12"/>
      <c r="L12" s="214"/>
      <c r="M12" s="214"/>
      <c r="N12" s="214"/>
      <c r="O12" s="214"/>
    </row>
    <row r="13" spans="1:16" ht="20.100000000000001" customHeight="1" x14ac:dyDescent="0.3">
      <c r="A13" s="47"/>
      <c r="B13" s="2" t="s">
        <v>33</v>
      </c>
      <c r="C13" s="3"/>
      <c r="D13" s="4" t="s">
        <v>17</v>
      </c>
      <c r="F13" s="21">
        <v>45671</v>
      </c>
      <c r="G13" s="20" t="s">
        <v>39</v>
      </c>
      <c r="H13" s="8" t="str">
        <f t="shared" si="0"/>
        <v>€</v>
      </c>
      <c r="I13" s="38">
        <v>60</v>
      </c>
      <c r="J13" s="12" t="s">
        <v>57</v>
      </c>
    </row>
    <row r="14" spans="1:16" ht="20.100000000000001" customHeight="1" x14ac:dyDescent="0.3">
      <c r="A14" s="47"/>
      <c r="B14" s="53" t="s">
        <v>59</v>
      </c>
      <c r="C14" s="51" t="s">
        <v>7</v>
      </c>
      <c r="D14" s="48">
        <v>30</v>
      </c>
      <c r="F14" s="21">
        <v>45673</v>
      </c>
      <c r="G14" s="20" t="s">
        <v>39</v>
      </c>
      <c r="H14" s="8" t="str">
        <f t="shared" si="0"/>
        <v>€</v>
      </c>
      <c r="I14" s="38">
        <v>70</v>
      </c>
      <c r="J14" s="12" t="s">
        <v>58</v>
      </c>
      <c r="L14" s="210" t="s">
        <v>46</v>
      </c>
      <c r="M14" s="215"/>
      <c r="N14" s="215"/>
      <c r="O14" s="215"/>
      <c r="P14" s="118" t="s">
        <v>9</v>
      </c>
    </row>
    <row r="15" spans="1:16" ht="20.100000000000001" customHeight="1" x14ac:dyDescent="0.3">
      <c r="A15" s="47"/>
      <c r="B15" s="53" t="s">
        <v>60</v>
      </c>
      <c r="C15" s="51" t="s">
        <v>8</v>
      </c>
      <c r="D15" s="48">
        <v>200</v>
      </c>
      <c r="F15" s="20"/>
      <c r="G15" s="20"/>
      <c r="H15" s="8" t="str">
        <f t="shared" si="0"/>
        <v>€</v>
      </c>
      <c r="I15" s="38"/>
      <c r="J15" s="12"/>
    </row>
    <row r="16" spans="1:16" ht="20.100000000000001" customHeight="1" x14ac:dyDescent="0.3">
      <c r="A16" s="47"/>
      <c r="B16" s="53" t="s">
        <v>61</v>
      </c>
      <c r="C16" s="51" t="s">
        <v>8</v>
      </c>
      <c r="D16" s="48">
        <v>10</v>
      </c>
      <c r="F16" s="20"/>
      <c r="G16" s="20"/>
      <c r="H16" s="8" t="str">
        <f t="shared" si="0"/>
        <v>€</v>
      </c>
      <c r="I16" s="38"/>
      <c r="J16" s="12"/>
    </row>
    <row r="17" spans="1:10" ht="20.100000000000001" customHeight="1" x14ac:dyDescent="0.3">
      <c r="A17" s="47"/>
      <c r="B17" s="53"/>
      <c r="C17" s="51"/>
      <c r="D17" s="48"/>
      <c r="F17" s="20"/>
      <c r="G17" s="20"/>
      <c r="H17" s="8" t="str">
        <f t="shared" si="0"/>
        <v>€</v>
      </c>
      <c r="I17" s="40"/>
      <c r="J17" s="12"/>
    </row>
    <row r="18" spans="1:10" ht="20.100000000000001" customHeight="1" x14ac:dyDescent="0.3">
      <c r="A18" s="47"/>
      <c r="B18" s="53"/>
      <c r="C18" s="51"/>
      <c r="D18" s="48"/>
      <c r="F18" s="20"/>
      <c r="G18" s="20"/>
      <c r="H18" s="8" t="str">
        <f t="shared" si="0"/>
        <v>€</v>
      </c>
      <c r="I18" s="38"/>
      <c r="J18" s="12"/>
    </row>
    <row r="19" spans="1:10" ht="20.100000000000001" customHeight="1" x14ac:dyDescent="0.3">
      <c r="A19" s="47"/>
      <c r="B19" s="53"/>
      <c r="C19" s="51"/>
      <c r="D19" s="48"/>
      <c r="F19" s="20"/>
      <c r="G19" s="20"/>
      <c r="H19" s="8" t="str">
        <f t="shared" si="0"/>
        <v>€</v>
      </c>
      <c r="I19" s="38"/>
      <c r="J19" s="12"/>
    </row>
    <row r="20" spans="1:10" ht="20.100000000000001" customHeight="1" x14ac:dyDescent="0.3">
      <c r="A20" s="47"/>
      <c r="B20" s="54"/>
      <c r="C20" s="52"/>
      <c r="D20" s="49"/>
      <c r="F20" s="20"/>
      <c r="G20" s="20"/>
      <c r="H20" s="8" t="str">
        <f t="shared" si="0"/>
        <v>€</v>
      </c>
      <c r="I20" s="38"/>
      <c r="J20" s="12"/>
    </row>
    <row r="21" spans="1:10" ht="20.100000000000001" customHeight="1" x14ac:dyDescent="0.3">
      <c r="A21" s="47"/>
      <c r="B21" s="53"/>
      <c r="C21" s="51"/>
      <c r="D21" s="50"/>
      <c r="F21" s="20"/>
      <c r="G21" s="20"/>
      <c r="H21" s="8" t="str">
        <f t="shared" si="0"/>
        <v>€</v>
      </c>
      <c r="I21" s="38"/>
      <c r="J21" s="12"/>
    </row>
    <row r="22" spans="1:10" ht="20.100000000000001" customHeight="1" x14ac:dyDescent="0.3">
      <c r="A22" s="47"/>
      <c r="B22" s="11" t="s">
        <v>34</v>
      </c>
      <c r="C22" s="5" t="str">
        <f>IF(J2="EUR (€)", "€", IF(J2="€", "€", IF(J2="DKK (kr)", "kr", IF(J2="SEK (kr)", "kr", IF(J2="CHF (Fr)", "Fr", "")))))</f>
        <v>€</v>
      </c>
      <c r="D22" s="39" cm="1">
        <f t="array" ref="D22">SUMPRODUCT((C14:C21="+")*D14:D21) - SUMPRODUCT((C14:C21="-")*D14:D21)</f>
        <v>180</v>
      </c>
      <c r="F22" s="20"/>
      <c r="G22" s="20"/>
      <c r="H22" s="8" t="str">
        <f t="shared" si="0"/>
        <v>€</v>
      </c>
      <c r="I22" s="38"/>
      <c r="J22" s="12"/>
    </row>
    <row r="23" spans="1:10" ht="20.100000000000001" customHeight="1" x14ac:dyDescent="0.3">
      <c r="F23" s="20"/>
      <c r="G23" s="20"/>
      <c r="H23" s="8" t="str">
        <f t="shared" si="0"/>
        <v>€</v>
      </c>
      <c r="I23" s="38"/>
      <c r="J23" s="12"/>
    </row>
    <row r="24" spans="1:10" ht="20.100000000000001" customHeight="1" x14ac:dyDescent="0.3">
      <c r="A24" s="47"/>
      <c r="B24" s="210" t="s">
        <v>35</v>
      </c>
      <c r="C24" s="197"/>
      <c r="D24" s="216"/>
      <c r="E24" s="61" t="s">
        <v>9</v>
      </c>
      <c r="F24" s="20"/>
      <c r="G24" s="20"/>
      <c r="H24" s="8" t="str">
        <f t="shared" si="0"/>
        <v>€</v>
      </c>
      <c r="I24" s="38"/>
      <c r="J24" s="12"/>
    </row>
    <row r="25" spans="1:10" ht="20.100000000000001" customHeight="1" x14ac:dyDescent="0.3">
      <c r="B25" s="22"/>
      <c r="C25" s="22"/>
      <c r="D25" s="22"/>
      <c r="F25" s="20"/>
      <c r="G25" s="20"/>
      <c r="H25" s="8" t="str">
        <f t="shared" si="0"/>
        <v>€</v>
      </c>
      <c r="I25" s="38"/>
      <c r="J25" s="12"/>
    </row>
    <row r="26" spans="1:10" ht="20.100000000000001" customHeight="1" x14ac:dyDescent="0.3">
      <c r="B26" s="217" t="s">
        <v>36</v>
      </c>
      <c r="C26" s="219" t="str">
        <f>IF(J2="EUR (€)", "€", IF(J2="€", "€", IF(J2="DKK (kr)", "kr", IF(J2="SEK (kr)", "kr", IF(J2="CHF (Fr)", "Fr", "")))))</f>
        <v>€</v>
      </c>
      <c r="D26" s="221">
        <f>SUMIF(G8:G41, "Supermercado", I8:I41)</f>
        <v>40</v>
      </c>
      <c r="F26" s="20"/>
      <c r="G26" s="20"/>
      <c r="H26" s="8" t="str">
        <f t="shared" si="0"/>
        <v>€</v>
      </c>
      <c r="I26" s="38"/>
      <c r="J26" s="12"/>
    </row>
    <row r="27" spans="1:10" ht="20.100000000000001" customHeight="1" x14ac:dyDescent="0.3">
      <c r="B27" s="218"/>
      <c r="C27" s="220"/>
      <c r="D27" s="222"/>
      <c r="F27" s="20"/>
      <c r="G27" s="20"/>
      <c r="H27" s="8" t="str">
        <f t="shared" si="0"/>
        <v>€</v>
      </c>
      <c r="I27" s="38"/>
      <c r="J27" s="12"/>
    </row>
    <row r="28" spans="1:10" ht="20.100000000000001" customHeight="1" x14ac:dyDescent="0.3">
      <c r="B28" s="23"/>
      <c r="C28" s="24"/>
      <c r="D28" s="25"/>
      <c r="F28" s="20"/>
      <c r="G28" s="20"/>
      <c r="H28" s="8" t="str">
        <f t="shared" si="0"/>
        <v>€</v>
      </c>
      <c r="I28" s="38"/>
      <c r="J28" s="12"/>
    </row>
    <row r="29" spans="1:10" ht="20.100000000000001" customHeight="1" x14ac:dyDescent="0.3">
      <c r="B29" s="223" t="s">
        <v>40</v>
      </c>
      <c r="C29" s="225" t="str">
        <f>IF(J2="EUR (€)", "€", IF(J2="€", "€", IF(J2="DKK (kr)", "kr", IF(J2="SEK (kr)", "kr", IF(J2="CHF (Fr)", "Fr", "")))))</f>
        <v>€</v>
      </c>
      <c r="D29" s="227">
        <f>SUMIF(G8:G41, "Transporte", I8:I41)</f>
        <v>52</v>
      </c>
      <c r="F29" s="20"/>
      <c r="G29" s="20"/>
      <c r="H29" s="8" t="str">
        <f t="shared" si="0"/>
        <v>€</v>
      </c>
      <c r="I29" s="38"/>
      <c r="J29" s="12"/>
    </row>
    <row r="30" spans="1:10" ht="20.100000000000001" customHeight="1" x14ac:dyDescent="0.3">
      <c r="B30" s="224"/>
      <c r="C30" s="226"/>
      <c r="D30" s="228"/>
      <c r="F30" s="20"/>
      <c r="G30" s="20"/>
      <c r="H30" s="8" t="str">
        <f t="shared" si="0"/>
        <v>€</v>
      </c>
      <c r="I30" s="38"/>
      <c r="J30" s="12"/>
    </row>
    <row r="31" spans="1:10" ht="20.100000000000001" customHeight="1" x14ac:dyDescent="0.3">
      <c r="B31" s="26"/>
      <c r="C31" s="27"/>
      <c r="D31" s="28"/>
      <c r="F31" s="20"/>
      <c r="G31" s="20"/>
      <c r="H31" s="8" t="str">
        <f t="shared" si="0"/>
        <v>€</v>
      </c>
      <c r="I31" s="38"/>
      <c r="J31" s="12"/>
    </row>
    <row r="32" spans="1:10" ht="20.100000000000001" customHeight="1" x14ac:dyDescent="0.3">
      <c r="B32" s="229" t="s">
        <v>37</v>
      </c>
      <c r="C32" s="231" t="str">
        <f>IF(J2="EUR (€)", "€", IF(J2="€", "€", IF(J2="DKK (kr)", "kr", IF(J2="SEK (kr)", "kr", IF(J2="CHF (Fr)", "Fr", "")))))</f>
        <v>€</v>
      </c>
      <c r="D32" s="233">
        <f>SUMIF(G8:G41, "Bares / Restaurantes", I8:I41)</f>
        <v>30</v>
      </c>
      <c r="F32" s="20"/>
      <c r="G32" s="20"/>
      <c r="H32" s="8" t="str">
        <f t="shared" si="0"/>
        <v>€</v>
      </c>
      <c r="I32" s="38"/>
      <c r="J32" s="12"/>
    </row>
    <row r="33" spans="2:10" ht="20.100000000000001" customHeight="1" x14ac:dyDescent="0.3">
      <c r="B33" s="230"/>
      <c r="C33" s="232"/>
      <c r="D33" s="234"/>
      <c r="F33" s="20"/>
      <c r="G33" s="20"/>
      <c r="H33" s="8" t="str">
        <f t="shared" si="0"/>
        <v>€</v>
      </c>
      <c r="I33" s="38"/>
      <c r="J33" s="12"/>
    </row>
    <row r="34" spans="2:10" ht="20.100000000000001" customHeight="1" x14ac:dyDescent="0.3">
      <c r="B34" s="29"/>
      <c r="C34" s="30"/>
      <c r="D34" s="31"/>
      <c r="F34" s="20"/>
      <c r="G34" s="20"/>
      <c r="H34" s="8" t="str">
        <f t="shared" si="0"/>
        <v>€</v>
      </c>
      <c r="I34" s="38"/>
      <c r="J34" s="12"/>
    </row>
    <row r="35" spans="2:10" ht="20.100000000000001" customHeight="1" x14ac:dyDescent="0.3">
      <c r="B35" s="241" t="s">
        <v>5</v>
      </c>
      <c r="C35" s="243" t="str">
        <f>IF(J2="EUR (€)", "€", IF(J2="€", "€", IF(J2="DKK (kr)", "kr", IF(J2="SEK (kr)", "kr", IF(J2="CHF (Fr)", "Fr", "")))))</f>
        <v>€</v>
      </c>
      <c r="D35" s="245">
        <f>SUMIF(G8:G41, "Shopping", I8:I41)</f>
        <v>20</v>
      </c>
      <c r="F35" s="20"/>
      <c r="G35" s="20"/>
      <c r="H35" s="8" t="str">
        <f t="shared" si="0"/>
        <v>€</v>
      </c>
      <c r="I35" s="38"/>
      <c r="J35" s="12"/>
    </row>
    <row r="36" spans="2:10" ht="20.100000000000001" customHeight="1" x14ac:dyDescent="0.3">
      <c r="B36" s="242"/>
      <c r="C36" s="244"/>
      <c r="D36" s="246"/>
      <c r="F36" s="20"/>
      <c r="G36" s="20"/>
      <c r="H36" s="8" t="str">
        <f t="shared" si="0"/>
        <v>€</v>
      </c>
      <c r="I36" s="38"/>
      <c r="J36" s="12"/>
    </row>
    <row r="37" spans="2:10" ht="20.100000000000001" customHeight="1" x14ac:dyDescent="0.3">
      <c r="B37" s="32"/>
      <c r="C37" s="33"/>
      <c r="D37" s="34"/>
      <c r="F37" s="20"/>
      <c r="G37" s="20"/>
      <c r="H37" s="8" t="str">
        <f t="shared" si="0"/>
        <v>€</v>
      </c>
      <c r="I37" s="38"/>
      <c r="J37" s="12"/>
    </row>
    <row r="38" spans="2:10" ht="20.100000000000001" customHeight="1" x14ac:dyDescent="0.3">
      <c r="B38" s="247" t="s">
        <v>38</v>
      </c>
      <c r="C38" s="249" t="str">
        <f>IF(J2="EUR (€)", "€", IF(J2="€", "€", IF(J2="DKK (kr)", "kr", IF(J2="SEK (kr)", "kr", IF(J2="CHF (Fr)", "Fr", "")))))</f>
        <v>€</v>
      </c>
      <c r="D38" s="251">
        <f>SUMIF(G8:G41, "Ocio", I8:I41)</f>
        <v>15</v>
      </c>
      <c r="F38" s="20"/>
      <c r="G38" s="20"/>
      <c r="H38" s="8" t="str">
        <f t="shared" si="0"/>
        <v>€</v>
      </c>
      <c r="I38" s="38"/>
      <c r="J38" s="12"/>
    </row>
    <row r="39" spans="2:10" ht="20.100000000000001" customHeight="1" x14ac:dyDescent="0.3">
      <c r="B39" s="248"/>
      <c r="C39" s="250"/>
      <c r="D39" s="252"/>
      <c r="F39" s="20"/>
      <c r="G39" s="20"/>
      <c r="H39" s="8" t="str">
        <f t="shared" si="0"/>
        <v>€</v>
      </c>
      <c r="I39" s="38"/>
      <c r="J39" s="12"/>
    </row>
    <row r="40" spans="2:10" ht="20.100000000000001" customHeight="1" x14ac:dyDescent="0.3">
      <c r="B40" s="35"/>
      <c r="C40" s="36"/>
      <c r="D40" s="37"/>
      <c r="F40" s="20"/>
      <c r="G40" s="20"/>
      <c r="H40" s="8" t="str">
        <f t="shared" si="0"/>
        <v>€</v>
      </c>
      <c r="I40" s="38"/>
      <c r="J40" s="12"/>
    </row>
    <row r="41" spans="2:10" ht="20.100000000000001" customHeight="1" x14ac:dyDescent="0.3">
      <c r="B41" s="235" t="s">
        <v>39</v>
      </c>
      <c r="C41" s="237" t="str">
        <f>IF(J2="EUR (€)", "€", IF(J2="€", "€", IF(J2="DKK (kr)", "kr", IF(J2="SEK (kr)", "kr", IF(J2="CHF (Fr)", "Fr", "")))))</f>
        <v>€</v>
      </c>
      <c r="D41" s="239">
        <f>SUMIF(G8:G41, "Otro", I8:I41)</f>
        <v>130</v>
      </c>
      <c r="F41" s="20"/>
      <c r="G41" s="20"/>
      <c r="H41" s="8" t="str">
        <f t="shared" si="0"/>
        <v>€</v>
      </c>
      <c r="I41" s="38"/>
      <c r="J41" s="12"/>
    </row>
    <row r="42" spans="2:10" ht="20.100000000000001" customHeight="1" x14ac:dyDescent="0.3">
      <c r="B42" s="236"/>
      <c r="C42" s="238"/>
      <c r="D42" s="240"/>
      <c r="F42" s="11" t="s">
        <v>1</v>
      </c>
      <c r="G42" s="5"/>
      <c r="H42" s="5" t="str">
        <f t="shared" si="0"/>
        <v>€</v>
      </c>
      <c r="I42" s="41">
        <f>SUM(I8:I26)</f>
        <v>287</v>
      </c>
      <c r="J42" s="6"/>
    </row>
    <row r="43" spans="2:10" ht="20.100000000000001" customHeight="1" x14ac:dyDescent="0.3"/>
    <row r="44" spans="2:10" ht="20.100000000000001" customHeight="1" x14ac:dyDescent="0.3"/>
    <row r="45" spans="2:10" ht="20.100000000000001" customHeight="1" x14ac:dyDescent="0.3"/>
    <row r="46" spans="2:10" ht="20.100000000000001" customHeight="1" x14ac:dyDescent="0.3"/>
    <row r="47" spans="2:10" ht="20.100000000000001" customHeight="1" x14ac:dyDescent="0.3"/>
    <row r="48" spans="2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</sheetData>
  <sheetProtection sheet="1"/>
  <mergeCells count="28">
    <mergeCell ref="B41:B42"/>
    <mergeCell ref="C41:C42"/>
    <mergeCell ref="D41:D42"/>
    <mergeCell ref="B35:B36"/>
    <mergeCell ref="C35:C36"/>
    <mergeCell ref="D35:D36"/>
    <mergeCell ref="B38:B39"/>
    <mergeCell ref="C38:C39"/>
    <mergeCell ref="D38:D39"/>
    <mergeCell ref="B29:B30"/>
    <mergeCell ref="C29:C30"/>
    <mergeCell ref="D29:D30"/>
    <mergeCell ref="B32:B33"/>
    <mergeCell ref="C32:C33"/>
    <mergeCell ref="D32:D33"/>
    <mergeCell ref="L11:O12"/>
    <mergeCell ref="B12:D12"/>
    <mergeCell ref="L14:O14"/>
    <mergeCell ref="B24:D24"/>
    <mergeCell ref="B26:B27"/>
    <mergeCell ref="C26:C27"/>
    <mergeCell ref="D26:D27"/>
    <mergeCell ref="L8:L10"/>
    <mergeCell ref="M8:O10"/>
    <mergeCell ref="B1:B4"/>
    <mergeCell ref="B6:D6"/>
    <mergeCell ref="F6:J6"/>
    <mergeCell ref="L6:O7"/>
  </mergeCells>
  <conditionalFormatting sqref="B8:B9">
    <cfRule type="cellIs" dxfId="4" priority="3" operator="lessThan">
      <formula>0</formula>
    </cfRule>
  </conditionalFormatting>
  <conditionalFormatting sqref="C14:C21">
    <cfRule type="cellIs" dxfId="3" priority="5" operator="equal">
      <formula>"+"</formula>
    </cfRule>
    <cfRule type="cellIs" dxfId="2" priority="6" operator="equal">
      <formula>"-"</formula>
    </cfRule>
  </conditionalFormatting>
  <conditionalFormatting sqref="I2:J2">
    <cfRule type="cellIs" dxfId="1" priority="1" operator="lessThan">
      <formula>0</formula>
    </cfRule>
  </conditionalFormatting>
  <conditionalFormatting sqref="L11:O12">
    <cfRule type="cellIs" dxfId="0" priority="2" operator="lessThan">
      <formula>0</formula>
    </cfRule>
  </conditionalFormatting>
  <dataValidations disablePrompts="1" count="3">
    <dataValidation type="list" allowBlank="1" showInputMessage="1" showErrorMessage="1" sqref="C14:C21" xr:uid="{F42898EC-2CE8-4EE8-B08B-E7A7E74795CD}">
      <formula1>GainLoss</formula1>
    </dataValidation>
    <dataValidation type="list" allowBlank="1" showInputMessage="1" showErrorMessage="1" sqref="G8:G26" xr:uid="{7D07ABB8-E533-466C-8B22-9F8F819FA00B}">
      <formula1>Categories</formula1>
    </dataValidation>
    <dataValidation type="list" allowBlank="1" showInputMessage="1" showErrorMessage="1" sqref="J2" xr:uid="{536E5976-697D-4A2E-B659-7FB5EABE3F61}">
      <formula1>Currencies</formula1>
    </dataValidation>
  </dataValidations>
  <hyperlinks>
    <hyperlink ref="L11:O12" r:id="rId1" display="¿Necesitas más dinero? Encuentra financiación online segura aquí" xr:uid="{00077F13-B178-4EF1-8E25-6E3D1F4E03F3}"/>
  </hyperlinks>
  <pageMargins left="0.7" right="0.7" top="0.78740157499999996" bottom="0.78740157499999996" header="0.3" footer="0.3"/>
  <pageSetup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B873-7FD8-4594-AB3E-6256D1C4D51D}">
  <dimension ref="A1:H8"/>
  <sheetViews>
    <sheetView workbookViewId="0">
      <selection activeCell="I11" sqref="I11"/>
    </sheetView>
  </sheetViews>
  <sheetFormatPr defaultRowHeight="14.4" x14ac:dyDescent="0.3"/>
  <sheetData>
    <row r="1" spans="1:8" x14ac:dyDescent="0.3">
      <c r="A1" t="s">
        <v>36</v>
      </c>
      <c r="C1" s="46" t="s">
        <v>8</v>
      </c>
      <c r="E1" t="s">
        <v>48</v>
      </c>
      <c r="H1" t="s">
        <v>10</v>
      </c>
    </row>
    <row r="2" spans="1:8" x14ac:dyDescent="0.3">
      <c r="A2" t="s">
        <v>40</v>
      </c>
      <c r="C2" s="46" t="s">
        <v>7</v>
      </c>
      <c r="E2" t="s">
        <v>40</v>
      </c>
      <c r="H2" t="s">
        <v>11</v>
      </c>
    </row>
    <row r="3" spans="1:8" x14ac:dyDescent="0.3">
      <c r="A3" t="s">
        <v>37</v>
      </c>
      <c r="E3" t="s">
        <v>4</v>
      </c>
      <c r="H3" t="s">
        <v>13</v>
      </c>
    </row>
    <row r="4" spans="1:8" x14ac:dyDescent="0.3">
      <c r="A4" t="s">
        <v>5</v>
      </c>
      <c r="E4" t="s">
        <v>49</v>
      </c>
      <c r="H4" t="s">
        <v>12</v>
      </c>
    </row>
    <row r="5" spans="1:8" x14ac:dyDescent="0.3">
      <c r="A5" t="s">
        <v>38</v>
      </c>
      <c r="E5" t="s">
        <v>52</v>
      </c>
    </row>
    <row r="6" spans="1:8" x14ac:dyDescent="0.3">
      <c r="A6" t="s">
        <v>39</v>
      </c>
      <c r="E6" t="s">
        <v>50</v>
      </c>
    </row>
    <row r="7" spans="1:8" x14ac:dyDescent="0.3">
      <c r="E7" t="s">
        <v>51</v>
      </c>
    </row>
    <row r="8" spans="1:8" x14ac:dyDescent="0.3">
      <c r="E8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8D2AC73F076459B836C5E00C3C57A" ma:contentTypeVersion="8" ma:contentTypeDescription="Create a new document." ma:contentTypeScope="" ma:versionID="18521827881bcbc122fda8c2a3cc47ed">
  <xsd:schema xmlns:xsd="http://www.w3.org/2001/XMLSchema" xmlns:xs="http://www.w3.org/2001/XMLSchema" xmlns:p="http://schemas.microsoft.com/office/2006/metadata/properties" xmlns:ns3="b4d4cbf5-1538-440f-9b0b-fa84cee169da" xmlns:ns4="bcb903be-92cb-43f0-9d7e-6e35522f263c" targetNamespace="http://schemas.microsoft.com/office/2006/metadata/properties" ma:root="true" ma:fieldsID="2fe4608231dd4072753da812dd10e847" ns3:_="" ns4:_="">
    <xsd:import namespace="b4d4cbf5-1538-440f-9b0b-fa84cee169da"/>
    <xsd:import namespace="bcb903be-92cb-43f0-9d7e-6e35522f26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4cbf5-1538-440f-9b0b-fa84cee16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903be-92cb-43f0-9d7e-6e35522f2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4d4cbf5-1538-440f-9b0b-fa84cee169da" xsi:nil="true"/>
  </documentManagement>
</p:properties>
</file>

<file path=customXml/itemProps1.xml><?xml version="1.0" encoding="utf-8"?>
<ds:datastoreItem xmlns:ds="http://schemas.openxmlformats.org/officeDocument/2006/customXml" ds:itemID="{6AF6FF1F-C543-42B7-85DC-CED93CB5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4cbf5-1538-440f-9b0b-fa84cee169da"/>
    <ds:schemaRef ds:uri="bcb903be-92cb-43f0-9d7e-6e35522f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B97A2-74B8-443E-920C-69105C773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CF068-BE0E-4021-BC3E-F892A2F7A60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cb903be-92cb-43f0-9d7e-6e35522f263c"/>
    <ds:schemaRef ds:uri="b4d4cbf5-1538-440f-9b0b-fa84cee169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Gastos Fijos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EJEMPLO GASTOS FIJOS</vt:lpstr>
      <vt:lpstr>EJEMPLO GASTOS MENSUALES</vt:lpstr>
      <vt:lpstr>Categories</vt:lpstr>
      <vt:lpstr>BudgetCategories</vt:lpstr>
      <vt:lpstr>Categories</vt:lpstr>
      <vt:lpstr>Currencies</vt:lpstr>
      <vt:lpstr>GainLoss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Kristiansen</dc:creator>
  <cp:lastModifiedBy>Celina Mendez</cp:lastModifiedBy>
  <dcterms:created xsi:type="dcterms:W3CDTF">2024-11-26T12:20:52Z</dcterms:created>
  <dcterms:modified xsi:type="dcterms:W3CDTF">2025-01-15T10:12:19Z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0x01010004C8D2AC73F076459B836C5E00C3C57A</vt:lpwstr>
  </property>
</Properties>
</file>